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workbookAlgorithmName="SHA-512" workbookHashValue="FVPWQEfWjuEnb0WruWWqU4QZVGmiiF1OEEMj8uuggyDxkQqdwcdwnNWoq6h+JbVa61y/vAgUN1TwZKbUcJlI/Q==" workbookSaltValue="BL37ZO45yRZStgo3jB/qKQ==" workbookSpinCount="100000" lockStructure="1"/>
  <bookViews>
    <workbookView xWindow="-105" yWindow="-105" windowWidth="23250" windowHeight="12570" tabRatio="680"/>
  </bookViews>
  <sheets>
    <sheet name="1_przychody_koszty" sheetId="1" r:id="rId1"/>
    <sheet name="2_dane bilansowe" sheetId="2" state="hidden" r:id="rId2"/>
    <sheet name="3_aktywa trwałe" sheetId="3" state="hidden" r:id="rId3"/>
    <sheet name="2_majątek i zobowiązania" sheetId="7" r:id="rId4"/>
    <sheet name="3_zmiany w śr trwałych" sheetId="8" r:id="rId5"/>
    <sheet name="4_dane inne" sheetId="4" r:id="rId6"/>
    <sheet name="5_podsumowanie" sheetId="5" r:id="rId7"/>
    <sheet name="Arkusz1" sheetId="9" state="hidden" r:id="rId8"/>
    <sheet name="6_Instrukcja" sheetId="6" r:id="rId9"/>
  </sheets>
  <definedNames>
    <definedName name="_xlnm.Print_Area" localSheetId="0">'1_przychody_koszty'!$B$1:$K$63</definedName>
    <definedName name="_xlnm.Print_Area" localSheetId="1">'2_dane bilansowe'!$B$3:$F$44</definedName>
    <definedName name="_xlnm.Print_Area" localSheetId="3">'2_majątek i zobowiązania'!$B$6:$F$40</definedName>
    <definedName name="_xlnm.Print_Area" localSheetId="2">'3_aktywa trwałe'!$B$2:$J$28</definedName>
    <definedName name="_xlnm.Print_Area" localSheetId="6">'5_podsumowanie'!$B$1:$N$85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1" l="1"/>
  <c r="D94" i="1" s="1"/>
  <c r="D95" i="1" s="1"/>
  <c r="D96" i="1" s="1"/>
  <c r="D97" i="1" s="1"/>
  <c r="D98" i="1" s="1"/>
  <c r="D99" i="1" s="1"/>
  <c r="R77" i="5" l="1"/>
  <c r="R79" i="5"/>
  <c r="I75" i="5"/>
  <c r="R75" i="5" s="1"/>
  <c r="J75" i="5"/>
  <c r="K75" i="5"/>
  <c r="I76" i="5"/>
  <c r="J76" i="5"/>
  <c r="K76" i="5"/>
  <c r="I77" i="5"/>
  <c r="J77" i="5"/>
  <c r="K77" i="5"/>
  <c r="I78" i="5"/>
  <c r="J78" i="5"/>
  <c r="K78" i="5"/>
  <c r="G94" i="1"/>
  <c r="I106" i="1" s="1"/>
  <c r="E43" i="5"/>
  <c r="E50" i="5"/>
  <c r="E49" i="5"/>
  <c r="E19" i="4"/>
  <c r="E18" i="4"/>
  <c r="R78" i="5" l="1"/>
  <c r="H76" i="5"/>
  <c r="R76" i="5" s="1"/>
  <c r="G5" i="1"/>
  <c r="D2" i="8"/>
  <c r="D6" i="7"/>
  <c r="F2" i="5"/>
  <c r="E1" i="4" l="1"/>
  <c r="T25" i="1" l="1"/>
  <c r="T23" i="1"/>
  <c r="T21" i="1"/>
  <c r="Z25" i="1"/>
  <c r="Y25" i="1"/>
  <c r="X25" i="1"/>
  <c r="W25" i="1"/>
  <c r="V25" i="1"/>
  <c r="U25" i="1"/>
  <c r="Z23" i="1"/>
  <c r="Y23" i="1"/>
  <c r="X23" i="1"/>
  <c r="W23" i="1"/>
  <c r="V23" i="1"/>
  <c r="U23" i="1"/>
  <c r="Z21" i="1"/>
  <c r="Y21" i="1"/>
  <c r="X21" i="1"/>
  <c r="W21" i="1"/>
  <c r="V21" i="1"/>
  <c r="U21" i="1"/>
  <c r="I45" i="4"/>
  <c r="J45" i="4"/>
  <c r="K45" i="4"/>
  <c r="H45" i="4"/>
  <c r="F45" i="4"/>
  <c r="G45" i="4"/>
  <c r="E45" i="4"/>
  <c r="D11" i="2"/>
  <c r="E11" i="2"/>
  <c r="F11" i="2"/>
  <c r="O40" i="4"/>
  <c r="P40" i="4" s="1"/>
  <c r="O41" i="4"/>
  <c r="P41" i="4" s="1"/>
  <c r="O42" i="4"/>
  <c r="P42" i="4" s="1"/>
  <c r="O39" i="4"/>
  <c r="P39" i="4" s="1"/>
  <c r="L78" i="5"/>
  <c r="M78" i="5"/>
  <c r="L76" i="5"/>
  <c r="M76" i="5"/>
  <c r="L77" i="5"/>
  <c r="M77" i="5"/>
  <c r="AA21" i="1" l="1"/>
  <c r="AA25" i="1"/>
  <c r="AA23" i="1"/>
  <c r="L79" i="5"/>
  <c r="M79" i="5"/>
  <c r="H78" i="5"/>
  <c r="G78" i="5"/>
  <c r="F78" i="5"/>
  <c r="E78" i="5"/>
  <c r="D78" i="5"/>
  <c r="H77" i="5"/>
  <c r="O77" i="5" s="1"/>
  <c r="P77" i="5" s="1"/>
  <c r="G77" i="5"/>
  <c r="F77" i="5"/>
  <c r="E77" i="5"/>
  <c r="D77" i="5"/>
  <c r="G76" i="5"/>
  <c r="F76" i="5"/>
  <c r="E76" i="5"/>
  <c r="H75" i="5"/>
  <c r="O75" i="5" s="1"/>
  <c r="P75" i="5" s="1"/>
  <c r="G75" i="5"/>
  <c r="F75" i="5"/>
  <c r="E75" i="5"/>
  <c r="D76" i="5"/>
  <c r="D75" i="5"/>
  <c r="D7" i="7"/>
  <c r="J20" i="2"/>
  <c r="J19" i="2"/>
  <c r="J18" i="2"/>
  <c r="J17" i="2"/>
  <c r="E48" i="5" s="1"/>
  <c r="J16" i="2"/>
  <c r="E47" i="5" s="1"/>
  <c r="J15" i="2"/>
  <c r="E46" i="5" s="1"/>
  <c r="J13" i="2"/>
  <c r="E45" i="5" s="1"/>
  <c r="J12" i="2"/>
  <c r="E22" i="4" s="1"/>
  <c r="D13" i="2"/>
  <c r="E39" i="5" s="1"/>
  <c r="D12" i="2"/>
  <c r="E38" i="5" s="1"/>
  <c r="E37" i="5"/>
  <c r="D10" i="2"/>
  <c r="E36" i="5" s="1"/>
  <c r="D23" i="2"/>
  <c r="E80" i="5" s="1"/>
  <c r="D22" i="2"/>
  <c r="E42" i="5" s="1"/>
  <c r="D21" i="2"/>
  <c r="E41" i="5" s="1"/>
  <c r="D20" i="2"/>
  <c r="E40" i="5" s="1"/>
  <c r="E20" i="1"/>
  <c r="E41" i="1"/>
  <c r="E24" i="5" s="1"/>
  <c r="E46" i="1"/>
  <c r="E29" i="5" s="1"/>
  <c r="E33" i="1"/>
  <c r="E38" i="1" s="1"/>
  <c r="L9" i="5"/>
  <c r="M9" i="5"/>
  <c r="L14" i="5"/>
  <c r="M14" i="5"/>
  <c r="L15" i="5"/>
  <c r="M15" i="5"/>
  <c r="L17" i="5"/>
  <c r="M17" i="5"/>
  <c r="L19" i="5"/>
  <c r="M19" i="5"/>
  <c r="L20" i="5"/>
  <c r="M20" i="5"/>
  <c r="L21" i="5"/>
  <c r="M21" i="5"/>
  <c r="L22" i="5"/>
  <c r="M22" i="5"/>
  <c r="L23" i="5"/>
  <c r="M23" i="5"/>
  <c r="L60" i="5"/>
  <c r="M60" i="5"/>
  <c r="L68" i="5"/>
  <c r="M68" i="5"/>
  <c r="L69" i="5"/>
  <c r="M69" i="5"/>
  <c r="L70" i="5"/>
  <c r="M70" i="5"/>
  <c r="L71" i="5"/>
  <c r="M71" i="5"/>
  <c r="L72" i="5"/>
  <c r="M72" i="5"/>
  <c r="L73" i="5"/>
  <c r="M73" i="5"/>
  <c r="L74" i="5"/>
  <c r="M74" i="5"/>
  <c r="L75" i="5"/>
  <c r="M75" i="5"/>
  <c r="J27" i="3"/>
  <c r="K59" i="5" s="1"/>
  <c r="K27" i="3"/>
  <c r="L59" i="5" s="1"/>
  <c r="L27" i="3"/>
  <c r="M59" i="5" s="1"/>
  <c r="J26" i="3"/>
  <c r="K58" i="5" s="1"/>
  <c r="K26" i="3"/>
  <c r="L58" i="5" s="1"/>
  <c r="L26" i="3"/>
  <c r="M58" i="5" s="1"/>
  <c r="J22" i="3"/>
  <c r="K56" i="5" s="1"/>
  <c r="K22" i="3"/>
  <c r="L56" i="5" s="1"/>
  <c r="L22" i="3"/>
  <c r="M56" i="5" s="1"/>
  <c r="J23" i="3"/>
  <c r="K57" i="5" s="1"/>
  <c r="K23" i="3"/>
  <c r="L57" i="5" s="1"/>
  <c r="L23" i="3"/>
  <c r="M57" i="5" s="1"/>
  <c r="J13" i="3"/>
  <c r="K13" i="3"/>
  <c r="L51" i="5" s="1"/>
  <c r="L13" i="3"/>
  <c r="M51" i="5" s="1"/>
  <c r="J14" i="3"/>
  <c r="K52" i="5" s="1"/>
  <c r="K14" i="3"/>
  <c r="L14" i="3"/>
  <c r="M52" i="5" s="1"/>
  <c r="J16" i="3"/>
  <c r="K53" i="5"/>
  <c r="K16" i="3"/>
  <c r="L53" i="5" s="1"/>
  <c r="L16" i="3"/>
  <c r="M53" i="5" s="1"/>
  <c r="J17" i="3"/>
  <c r="J15" i="3" s="1"/>
  <c r="K17" i="3"/>
  <c r="L54" i="5" s="1"/>
  <c r="L17" i="3"/>
  <c r="M54" i="5" s="1"/>
  <c r="J19" i="3"/>
  <c r="K19" i="3"/>
  <c r="L55" i="5" s="1"/>
  <c r="L19" i="3"/>
  <c r="M55" i="5" s="1"/>
  <c r="D3" i="3"/>
  <c r="K8" i="1"/>
  <c r="K19" i="1" s="1"/>
  <c r="K20" i="1"/>
  <c r="K10" i="5" s="1"/>
  <c r="M10" i="5"/>
  <c r="K33" i="1"/>
  <c r="K18" i="5" s="1"/>
  <c r="L18" i="5"/>
  <c r="M18" i="5"/>
  <c r="E3" i="5"/>
  <c r="F3" i="5"/>
  <c r="G3" i="5"/>
  <c r="H3" i="5"/>
  <c r="G5" i="5"/>
  <c r="E9" i="5"/>
  <c r="F9" i="5"/>
  <c r="G9" i="5"/>
  <c r="H9" i="5"/>
  <c r="I9" i="5"/>
  <c r="J9" i="5"/>
  <c r="K9" i="5"/>
  <c r="E11" i="5"/>
  <c r="F11" i="5"/>
  <c r="G11" i="5"/>
  <c r="H11" i="5"/>
  <c r="I11" i="5"/>
  <c r="J11" i="5"/>
  <c r="K11" i="5"/>
  <c r="E12" i="5"/>
  <c r="F12" i="5"/>
  <c r="G12" i="5"/>
  <c r="H12" i="5"/>
  <c r="I12" i="5"/>
  <c r="J12" i="5"/>
  <c r="K12" i="5"/>
  <c r="E13" i="5"/>
  <c r="F13" i="5"/>
  <c r="G13" i="5"/>
  <c r="H13" i="5"/>
  <c r="I13" i="5"/>
  <c r="J13" i="5"/>
  <c r="K13" i="5"/>
  <c r="E14" i="5"/>
  <c r="F14" i="5"/>
  <c r="G14" i="5"/>
  <c r="H14" i="5"/>
  <c r="I14" i="5"/>
  <c r="J14" i="5"/>
  <c r="K14" i="5"/>
  <c r="E15" i="5"/>
  <c r="F15" i="5"/>
  <c r="G15" i="5"/>
  <c r="H15" i="5"/>
  <c r="I15" i="5"/>
  <c r="J15" i="5"/>
  <c r="K15" i="5"/>
  <c r="E16" i="5"/>
  <c r="F16" i="5"/>
  <c r="G16" i="5"/>
  <c r="E17" i="5"/>
  <c r="F17" i="5"/>
  <c r="G17" i="5"/>
  <c r="H17" i="5"/>
  <c r="I17" i="5"/>
  <c r="J17" i="5"/>
  <c r="K17" i="5"/>
  <c r="D19" i="5"/>
  <c r="E19" i="5"/>
  <c r="F19" i="5"/>
  <c r="G19" i="5"/>
  <c r="H19" i="5"/>
  <c r="I19" i="5"/>
  <c r="J19" i="5"/>
  <c r="D20" i="5"/>
  <c r="E20" i="5"/>
  <c r="F20" i="5"/>
  <c r="G20" i="5"/>
  <c r="H20" i="5"/>
  <c r="I20" i="5"/>
  <c r="J20" i="5"/>
  <c r="K20" i="5"/>
  <c r="D21" i="5"/>
  <c r="E21" i="5"/>
  <c r="F21" i="5"/>
  <c r="G21" i="5"/>
  <c r="H21" i="5"/>
  <c r="I21" i="5"/>
  <c r="J21" i="5"/>
  <c r="K21" i="5"/>
  <c r="D22" i="5"/>
  <c r="E22" i="5"/>
  <c r="F22" i="5"/>
  <c r="G22" i="5"/>
  <c r="H22" i="5"/>
  <c r="I22" i="5"/>
  <c r="J22" i="5"/>
  <c r="K22" i="5"/>
  <c r="D23" i="5"/>
  <c r="H23" i="5"/>
  <c r="I23" i="5"/>
  <c r="J23" i="5"/>
  <c r="E25" i="5"/>
  <c r="F25" i="5"/>
  <c r="E26" i="5"/>
  <c r="F26" i="5"/>
  <c r="E27" i="5"/>
  <c r="F27" i="5"/>
  <c r="E28" i="5"/>
  <c r="F28" i="5"/>
  <c r="E30" i="5"/>
  <c r="F30" i="5"/>
  <c r="G30" i="5"/>
  <c r="E31" i="5"/>
  <c r="F31" i="5"/>
  <c r="G31" i="5"/>
  <c r="E32" i="5"/>
  <c r="F32" i="5"/>
  <c r="G32" i="5"/>
  <c r="E33" i="5"/>
  <c r="F33" i="5"/>
  <c r="G33" i="5"/>
  <c r="E34" i="5"/>
  <c r="F34" i="5"/>
  <c r="G34" i="5"/>
  <c r="F43" i="5"/>
  <c r="G43" i="5"/>
  <c r="F49" i="5"/>
  <c r="G49" i="5"/>
  <c r="F50" i="5"/>
  <c r="G50" i="5"/>
  <c r="H51" i="5"/>
  <c r="I51" i="5"/>
  <c r="J51" i="5"/>
  <c r="K51" i="5"/>
  <c r="H52" i="5"/>
  <c r="I52" i="5"/>
  <c r="J52" i="5"/>
  <c r="H53" i="5"/>
  <c r="I53" i="5"/>
  <c r="J53" i="5"/>
  <c r="H54" i="5"/>
  <c r="I54" i="5"/>
  <c r="J54" i="5"/>
  <c r="H55" i="5"/>
  <c r="I55" i="5"/>
  <c r="J55" i="5"/>
  <c r="K55" i="5"/>
  <c r="H56" i="5"/>
  <c r="I56" i="5"/>
  <c r="J56" i="5"/>
  <c r="H57" i="5"/>
  <c r="I57" i="5"/>
  <c r="J57" i="5"/>
  <c r="H58" i="5"/>
  <c r="I58" i="5"/>
  <c r="J58" i="5"/>
  <c r="H59" i="5"/>
  <c r="I59" i="5"/>
  <c r="J59" i="5"/>
  <c r="H60" i="5"/>
  <c r="I60" i="5"/>
  <c r="J60" i="5"/>
  <c r="K60" i="5"/>
  <c r="H68" i="5"/>
  <c r="I68" i="5"/>
  <c r="J68" i="5"/>
  <c r="K68" i="5"/>
  <c r="H69" i="5"/>
  <c r="I69" i="5"/>
  <c r="J69" i="5"/>
  <c r="K69" i="5"/>
  <c r="E70" i="5"/>
  <c r="F70" i="5"/>
  <c r="G70" i="5"/>
  <c r="H70" i="5"/>
  <c r="I70" i="5"/>
  <c r="J70" i="5"/>
  <c r="K70" i="5"/>
  <c r="H71" i="5"/>
  <c r="I71" i="5"/>
  <c r="J71" i="5"/>
  <c r="K71" i="5"/>
  <c r="E72" i="5"/>
  <c r="F72" i="5"/>
  <c r="G72" i="5"/>
  <c r="H72" i="5"/>
  <c r="I72" i="5"/>
  <c r="J72" i="5"/>
  <c r="K72" i="5"/>
  <c r="H73" i="5"/>
  <c r="I73" i="5"/>
  <c r="J73" i="5"/>
  <c r="K73" i="5"/>
  <c r="E74" i="5"/>
  <c r="F74" i="5"/>
  <c r="G74" i="5"/>
  <c r="H74" i="5"/>
  <c r="I74" i="5"/>
  <c r="J74" i="5"/>
  <c r="K74" i="5"/>
  <c r="O76" i="5"/>
  <c r="P76" i="5" s="1"/>
  <c r="E81" i="5"/>
  <c r="F81" i="5"/>
  <c r="G81" i="5"/>
  <c r="H81" i="5"/>
  <c r="I81" i="5"/>
  <c r="J81" i="5"/>
  <c r="H83" i="5"/>
  <c r="E4" i="4"/>
  <c r="E4" i="5" s="1"/>
  <c r="F4" i="4"/>
  <c r="F4" i="5" s="1"/>
  <c r="G5" i="4"/>
  <c r="E13" i="4"/>
  <c r="E65" i="5" s="1"/>
  <c r="E14" i="4"/>
  <c r="E66" i="5" s="1"/>
  <c r="E15" i="4"/>
  <c r="E67" i="5" s="1"/>
  <c r="K36" i="4"/>
  <c r="C2" i="8"/>
  <c r="D1" i="4" s="1"/>
  <c r="C6" i="7"/>
  <c r="E7" i="7"/>
  <c r="F7" i="7"/>
  <c r="D5" i="3"/>
  <c r="E5" i="3"/>
  <c r="F6" i="3"/>
  <c r="G13" i="3"/>
  <c r="H13" i="3"/>
  <c r="I13" i="3"/>
  <c r="G14" i="3"/>
  <c r="H14" i="3"/>
  <c r="H12" i="3"/>
  <c r="I14" i="3"/>
  <c r="I12" i="3" s="1"/>
  <c r="G16" i="3"/>
  <c r="H16" i="3"/>
  <c r="I16" i="3"/>
  <c r="G17" i="3"/>
  <c r="G15" i="3"/>
  <c r="H17" i="3"/>
  <c r="H15" i="3" s="1"/>
  <c r="I17" i="3"/>
  <c r="I15" i="3" s="1"/>
  <c r="D18" i="3"/>
  <c r="E18" i="3"/>
  <c r="F18" i="3"/>
  <c r="J18" i="3"/>
  <c r="K31" i="1" s="1"/>
  <c r="K16" i="5" s="1"/>
  <c r="G19" i="3"/>
  <c r="G18" i="3" s="1"/>
  <c r="H31" i="1" s="1"/>
  <c r="H16" i="5" s="1"/>
  <c r="H19" i="3"/>
  <c r="H18" i="3" s="1"/>
  <c r="I31" i="1" s="1"/>
  <c r="I19" i="3"/>
  <c r="I18" i="3" s="1"/>
  <c r="J31" i="1" s="1"/>
  <c r="G22" i="3"/>
  <c r="H22" i="3"/>
  <c r="I22" i="3"/>
  <c r="G23" i="3"/>
  <c r="H23" i="3"/>
  <c r="I23" i="3"/>
  <c r="G26" i="3"/>
  <c r="H26" i="3"/>
  <c r="I26" i="3"/>
  <c r="G27" i="3"/>
  <c r="H27" i="3"/>
  <c r="I27" i="3"/>
  <c r="H3" i="2"/>
  <c r="J3" i="2"/>
  <c r="D5" i="2"/>
  <c r="J5" i="2" s="1"/>
  <c r="E5" i="2"/>
  <c r="K5" i="2" s="1"/>
  <c r="K23" i="2" s="1"/>
  <c r="F6" i="2"/>
  <c r="F9" i="7" s="1"/>
  <c r="E10" i="2"/>
  <c r="F36" i="5" s="1"/>
  <c r="F10" i="2"/>
  <c r="G36" i="5" s="1"/>
  <c r="F37" i="5"/>
  <c r="E12" i="2"/>
  <c r="E21" i="3" s="1"/>
  <c r="F12" i="2"/>
  <c r="K12" i="2"/>
  <c r="F22" i="4" s="1"/>
  <c r="L12" i="2"/>
  <c r="G44" i="5" s="1"/>
  <c r="E13" i="2"/>
  <c r="E25" i="3" s="1"/>
  <c r="F13" i="2"/>
  <c r="G39" i="5" s="1"/>
  <c r="K13" i="2"/>
  <c r="F45" i="5" s="1"/>
  <c r="L13" i="2"/>
  <c r="K15" i="2"/>
  <c r="L15" i="2"/>
  <c r="G46" i="5" s="1"/>
  <c r="D16" i="2"/>
  <c r="E16" i="2"/>
  <c r="F16" i="2"/>
  <c r="K16" i="2"/>
  <c r="F47" i="5" s="1"/>
  <c r="L16" i="2"/>
  <c r="G47" i="5" s="1"/>
  <c r="D17" i="2"/>
  <c r="E17" i="2"/>
  <c r="F17" i="2"/>
  <c r="K17" i="2"/>
  <c r="F48" i="5" s="1"/>
  <c r="L17" i="2"/>
  <c r="G48" i="5" s="1"/>
  <c r="D18" i="2"/>
  <c r="E18" i="2"/>
  <c r="F18" i="2"/>
  <c r="K18" i="2"/>
  <c r="L18" i="2"/>
  <c r="D19" i="2"/>
  <c r="E19" i="2"/>
  <c r="F19" i="2"/>
  <c r="K19" i="2"/>
  <c r="L19" i="2"/>
  <c r="H32" i="4" s="1"/>
  <c r="I32" i="4" s="1"/>
  <c r="E20" i="2"/>
  <c r="F40" i="5" s="1"/>
  <c r="F20" i="2"/>
  <c r="G40" i="5" s="1"/>
  <c r="K20" i="2"/>
  <c r="L20" i="2"/>
  <c r="E21" i="2"/>
  <c r="F41" i="5" s="1"/>
  <c r="F21" i="2"/>
  <c r="G41" i="5" s="1"/>
  <c r="E22" i="2"/>
  <c r="F42" i="5" s="1"/>
  <c r="F22" i="2"/>
  <c r="G42" i="5" s="1"/>
  <c r="E23" i="2"/>
  <c r="F80" i="5" s="1"/>
  <c r="F23" i="2"/>
  <c r="H35" i="4" s="1"/>
  <c r="I35" i="4" s="1"/>
  <c r="K96" i="1"/>
  <c r="K97" i="1" s="1"/>
  <c r="K98" i="1" s="1"/>
  <c r="H8" i="1"/>
  <c r="H19" i="1" s="1"/>
  <c r="I8" i="1"/>
  <c r="I19" i="1" s="1"/>
  <c r="J8" i="1"/>
  <c r="J19" i="1" s="1"/>
  <c r="E9" i="1"/>
  <c r="T9" i="1" s="1"/>
  <c r="F9" i="1"/>
  <c r="G9" i="1"/>
  <c r="E12" i="1"/>
  <c r="F12" i="1"/>
  <c r="G12" i="1"/>
  <c r="E15" i="1"/>
  <c r="T15" i="1" s="1"/>
  <c r="F15" i="1"/>
  <c r="G15" i="1"/>
  <c r="F20" i="1"/>
  <c r="F10" i="5" s="1"/>
  <c r="G20" i="1"/>
  <c r="H20" i="1"/>
  <c r="H10" i="5" s="1"/>
  <c r="I20" i="1"/>
  <c r="J20" i="1"/>
  <c r="J10" i="5" s="1"/>
  <c r="E28" i="1"/>
  <c r="F28" i="1"/>
  <c r="G28" i="1"/>
  <c r="F33" i="1"/>
  <c r="F18" i="5" s="1"/>
  <c r="G33" i="1"/>
  <c r="G18" i="5" s="1"/>
  <c r="H33" i="1"/>
  <c r="H18" i="5" s="1"/>
  <c r="I33" i="1"/>
  <c r="I18" i="5" s="1"/>
  <c r="J33" i="1"/>
  <c r="J18" i="5" s="1"/>
  <c r="K19" i="5"/>
  <c r="K23" i="5"/>
  <c r="F41" i="1"/>
  <c r="F24" i="5" s="1"/>
  <c r="G42" i="1"/>
  <c r="G25" i="5" s="1"/>
  <c r="H42" i="1"/>
  <c r="H25" i="5" s="1"/>
  <c r="G43" i="1"/>
  <c r="G26" i="5" s="1"/>
  <c r="H43" i="1"/>
  <c r="H26" i="5" s="1"/>
  <c r="G44" i="1"/>
  <c r="H44" i="1"/>
  <c r="H27" i="5" s="1"/>
  <c r="G45" i="1"/>
  <c r="G28" i="5" s="1"/>
  <c r="H45" i="1"/>
  <c r="H28" i="5" s="1"/>
  <c r="F46" i="1"/>
  <c r="F29" i="5" s="1"/>
  <c r="G46" i="1"/>
  <c r="G29" i="5" s="1"/>
  <c r="H6" i="1"/>
  <c r="L18" i="3"/>
  <c r="K54" i="5"/>
  <c r="G40" i="1" l="1"/>
  <c r="K15" i="3"/>
  <c r="D21" i="3"/>
  <c r="P78" i="5"/>
  <c r="P79" i="5" s="1"/>
  <c r="G12" i="3"/>
  <c r="L15" i="3"/>
  <c r="M15" i="1"/>
  <c r="M25" i="1"/>
  <c r="M13" i="5" s="1"/>
  <c r="G6" i="5"/>
  <c r="V9" i="1"/>
  <c r="F7" i="4"/>
  <c r="F22" i="1" s="1"/>
  <c r="U9" i="1"/>
  <c r="M9" i="1"/>
  <c r="M21" i="1"/>
  <c r="M11" i="5" s="1"/>
  <c r="G7" i="5"/>
  <c r="V12" i="1"/>
  <c r="F8" i="4"/>
  <c r="U12" i="1"/>
  <c r="E7" i="5"/>
  <c r="T12" i="1"/>
  <c r="G8" i="5"/>
  <c r="V15" i="1"/>
  <c r="F9" i="4"/>
  <c r="F61" i="5" s="1"/>
  <c r="U15" i="1"/>
  <c r="L10" i="5"/>
  <c r="G9" i="4"/>
  <c r="G61" i="5" s="1"/>
  <c r="H15" i="1"/>
  <c r="W15" i="1" s="1"/>
  <c r="H9" i="1"/>
  <c r="W9" i="1" s="1"/>
  <c r="F5" i="2"/>
  <c r="F8" i="7" s="1"/>
  <c r="E8" i="7"/>
  <c r="K94" i="1"/>
  <c r="E18" i="5"/>
  <c r="F40" i="1"/>
  <c r="F55" i="1" s="1"/>
  <c r="E23" i="5"/>
  <c r="E39" i="1"/>
  <c r="F38" i="1"/>
  <c r="F7" i="5"/>
  <c r="G38" i="1"/>
  <c r="G23" i="5" s="1"/>
  <c r="F12" i="4"/>
  <c r="F64" i="5" s="1"/>
  <c r="F50" i="1"/>
  <c r="F14" i="4" s="1"/>
  <c r="F66" i="5" s="1"/>
  <c r="F54" i="1"/>
  <c r="H31" i="4"/>
  <c r="I31" i="4" s="1"/>
  <c r="F25" i="3"/>
  <c r="E15" i="2"/>
  <c r="E14" i="2" s="1"/>
  <c r="E44" i="5"/>
  <c r="G80" i="5"/>
  <c r="F15" i="2"/>
  <c r="F14" i="2" s="1"/>
  <c r="F38" i="5"/>
  <c r="G22" i="4"/>
  <c r="H22" i="4" s="1"/>
  <c r="I22" i="4" s="1"/>
  <c r="J22" i="4" s="1"/>
  <c r="K22" i="4" s="1"/>
  <c r="D8" i="7"/>
  <c r="L11" i="2"/>
  <c r="D25" i="3"/>
  <c r="G7" i="4"/>
  <c r="G22" i="1" s="1"/>
  <c r="F8" i="1"/>
  <c r="F19" i="1" s="1"/>
  <c r="F11" i="4"/>
  <c r="F63" i="5" s="1"/>
  <c r="L14" i="2"/>
  <c r="E11" i="3"/>
  <c r="E9" i="2"/>
  <c r="J11" i="2"/>
  <c r="D10" i="3"/>
  <c r="J14" i="2"/>
  <c r="D9" i="2"/>
  <c r="D11" i="3"/>
  <c r="D15" i="2"/>
  <c r="D14" i="2" s="1"/>
  <c r="I30" i="1"/>
  <c r="I28" i="1" s="1"/>
  <c r="I40" i="1" s="1"/>
  <c r="H30" i="1"/>
  <c r="H28" i="1" s="1"/>
  <c r="H40" i="1" s="1"/>
  <c r="G37" i="5"/>
  <c r="F11" i="3"/>
  <c r="G11" i="3" s="1"/>
  <c r="H11" i="3" s="1"/>
  <c r="F9" i="2"/>
  <c r="H33" i="4"/>
  <c r="G45" i="5"/>
  <c r="E8" i="4"/>
  <c r="E24" i="1" s="1"/>
  <c r="G24" i="1"/>
  <c r="K95" i="1"/>
  <c r="F5" i="3"/>
  <c r="G4" i="4"/>
  <c r="G4" i="5" s="1"/>
  <c r="G41" i="1"/>
  <c r="G24" i="5" s="1"/>
  <c r="I10" i="5"/>
  <c r="E12" i="4"/>
  <c r="E64" i="5" s="1"/>
  <c r="F46" i="5"/>
  <c r="K14" i="2"/>
  <c r="E11" i="4"/>
  <c r="E63" i="5" s="1"/>
  <c r="E10" i="5"/>
  <c r="I16" i="5"/>
  <c r="M16" i="5"/>
  <c r="H41" i="1"/>
  <c r="H24" i="5" s="1"/>
  <c r="G8" i="1"/>
  <c r="F8" i="5"/>
  <c r="F52" i="1"/>
  <c r="F15" i="4" s="1"/>
  <c r="F67" i="5" s="1"/>
  <c r="F26" i="1"/>
  <c r="F6" i="5"/>
  <c r="F48" i="1"/>
  <c r="F13" i="4" s="1"/>
  <c r="F65" i="5" s="1"/>
  <c r="G38" i="5"/>
  <c r="F21" i="3"/>
  <c r="G21" i="3" s="1"/>
  <c r="H21" i="3" s="1"/>
  <c r="I21" i="3" s="1"/>
  <c r="J21" i="3" s="1"/>
  <c r="K21" i="3" s="1"/>
  <c r="L21" i="3" s="1"/>
  <c r="F39" i="5"/>
  <c r="L52" i="5"/>
  <c r="K12" i="3"/>
  <c r="K30" i="1"/>
  <c r="K28" i="1" s="1"/>
  <c r="K40" i="1" s="1"/>
  <c r="L6" i="2"/>
  <c r="L24" i="2" s="1"/>
  <c r="G8" i="4"/>
  <c r="E40" i="1"/>
  <c r="E55" i="1" s="1"/>
  <c r="E9" i="4"/>
  <c r="E8" i="5"/>
  <c r="E8" i="1"/>
  <c r="E6" i="5"/>
  <c r="E7" i="4"/>
  <c r="E22" i="1" s="1"/>
  <c r="J16" i="5"/>
  <c r="J30" i="1"/>
  <c r="J28" i="1" s="1"/>
  <c r="J40" i="1" s="1"/>
  <c r="K11" i="2"/>
  <c r="J12" i="3"/>
  <c r="G27" i="5"/>
  <c r="G10" i="5"/>
  <c r="K18" i="3"/>
  <c r="L12" i="3"/>
  <c r="F24" i="1"/>
  <c r="E10" i="3"/>
  <c r="F44" i="5"/>
  <c r="G26" i="1"/>
  <c r="G25" i="3"/>
  <c r="H25" i="3" s="1"/>
  <c r="I25" i="3" s="1"/>
  <c r="J25" i="3" s="1"/>
  <c r="K25" i="3" s="1"/>
  <c r="L25" i="3" s="1"/>
  <c r="F10" i="3"/>
  <c r="K81" i="5"/>
  <c r="L36" i="4"/>
  <c r="M36" i="4" s="1"/>
  <c r="I80" i="5"/>
  <c r="J35" i="4"/>
  <c r="J32" i="4"/>
  <c r="H80" i="5"/>
  <c r="H5" i="5"/>
  <c r="H5" i="4"/>
  <c r="G6" i="3"/>
  <c r="F4" i="8" s="1"/>
  <c r="H7" i="1"/>
  <c r="H12" i="1" s="1"/>
  <c r="W12" i="1" s="1"/>
  <c r="H5" i="1" l="1"/>
  <c r="I5" i="1" s="1"/>
  <c r="Q79" i="5"/>
  <c r="O15" i="1"/>
  <c r="O25" i="1"/>
  <c r="P15" i="1"/>
  <c r="P25" i="1"/>
  <c r="N25" i="1"/>
  <c r="N15" i="1"/>
  <c r="O23" i="1"/>
  <c r="O12" i="1"/>
  <c r="P12" i="1"/>
  <c r="P23" i="1"/>
  <c r="N12" i="1"/>
  <c r="N23" i="1"/>
  <c r="M23" i="1"/>
  <c r="M12" i="5" s="1"/>
  <c r="M12" i="1"/>
  <c r="P9" i="1"/>
  <c r="P21" i="1"/>
  <c r="N9" i="1"/>
  <c r="N21" i="1"/>
  <c r="O9" i="1"/>
  <c r="O21" i="1"/>
  <c r="V28" i="1"/>
  <c r="W28" i="1"/>
  <c r="U28" i="1"/>
  <c r="L5" i="2"/>
  <c r="L23" i="2" s="1"/>
  <c r="F56" i="1"/>
  <c r="F59" i="1" s="1"/>
  <c r="K9" i="2" s="1"/>
  <c r="F23" i="5"/>
  <c r="F39" i="1"/>
  <c r="G39" i="1"/>
  <c r="F10" i="4"/>
  <c r="F62" i="5" s="1"/>
  <c r="H6" i="5"/>
  <c r="I33" i="4"/>
  <c r="J33" i="4" s="1"/>
  <c r="J31" i="4"/>
  <c r="K31" i="4" s="1"/>
  <c r="E9" i="3"/>
  <c r="E8" i="3" s="1"/>
  <c r="E7" i="3" s="1"/>
  <c r="K26" i="2"/>
  <c r="L26" i="2"/>
  <c r="L27" i="2"/>
  <c r="L25" i="2"/>
  <c r="F35" i="5"/>
  <c r="E8" i="2"/>
  <c r="E7" i="2" s="1"/>
  <c r="E24" i="2" s="1"/>
  <c r="D9" i="3"/>
  <c r="D8" i="3" s="1"/>
  <c r="D7" i="3" s="1"/>
  <c r="E35" i="5"/>
  <c r="D8" i="2"/>
  <c r="D7" i="2" s="1"/>
  <c r="D24" i="2" s="1"/>
  <c r="G35" i="5"/>
  <c r="F8" i="2"/>
  <c r="F7" i="2" s="1"/>
  <c r="F24" i="2" s="1"/>
  <c r="K32" i="4"/>
  <c r="L16" i="5"/>
  <c r="E61" i="5"/>
  <c r="E26" i="1"/>
  <c r="G55" i="1"/>
  <c r="K27" i="2"/>
  <c r="F9" i="3"/>
  <c r="F8" i="3" s="1"/>
  <c r="F7" i="3" s="1"/>
  <c r="G10" i="3"/>
  <c r="K25" i="2"/>
  <c r="E10" i="4"/>
  <c r="E62" i="5" s="1"/>
  <c r="E19" i="1"/>
  <c r="E56" i="1" s="1"/>
  <c r="G19" i="1"/>
  <c r="G10" i="4"/>
  <c r="I11" i="3"/>
  <c r="K35" i="4"/>
  <c r="J80" i="5"/>
  <c r="G5" i="3" l="1"/>
  <c r="F3" i="8" s="1"/>
  <c r="H4" i="4"/>
  <c r="H4" i="5" s="1"/>
  <c r="F58" i="1"/>
  <c r="G56" i="1"/>
  <c r="G59" i="1" s="1"/>
  <c r="L9" i="2" s="1"/>
  <c r="I9" i="1"/>
  <c r="J9" i="1" s="1"/>
  <c r="K9" i="1" s="1"/>
  <c r="G52" i="1"/>
  <c r="G15" i="4" s="1"/>
  <c r="G50" i="1"/>
  <c r="G14" i="4" s="1"/>
  <c r="G54" i="1"/>
  <c r="G11" i="4"/>
  <c r="G12" i="4"/>
  <c r="G48" i="1"/>
  <c r="G13" i="4" s="1"/>
  <c r="E59" i="1"/>
  <c r="J9" i="2" s="1"/>
  <c r="E58" i="1"/>
  <c r="H10" i="3"/>
  <c r="G9" i="3"/>
  <c r="G8" i="3" s="1"/>
  <c r="G7" i="3" s="1"/>
  <c r="H10" i="4"/>
  <c r="G62" i="5"/>
  <c r="L32" i="4"/>
  <c r="M32" i="4" s="1"/>
  <c r="J11" i="3"/>
  <c r="L31" i="4"/>
  <c r="M31" i="4" s="1"/>
  <c r="K80" i="5"/>
  <c r="L35" i="4"/>
  <c r="M35" i="4" s="1"/>
  <c r="K33" i="4"/>
  <c r="J5" i="1"/>
  <c r="H5" i="3"/>
  <c r="G4" i="8" s="1"/>
  <c r="I4" i="4"/>
  <c r="H38" i="4" l="1"/>
  <c r="I4" i="5"/>
  <c r="I6" i="5"/>
  <c r="X9" i="1"/>
  <c r="G58" i="1"/>
  <c r="H11" i="4"/>
  <c r="G63" i="5"/>
  <c r="H15" i="4"/>
  <c r="G67" i="5"/>
  <c r="H14" i="4"/>
  <c r="G66" i="5"/>
  <c r="G64" i="5"/>
  <c r="H12" i="4"/>
  <c r="H7" i="5"/>
  <c r="I12" i="1"/>
  <c r="H13" i="4"/>
  <c r="G65" i="5"/>
  <c r="H8" i="5"/>
  <c r="I15" i="1"/>
  <c r="J15" i="1" s="1"/>
  <c r="H62" i="5"/>
  <c r="I10" i="4"/>
  <c r="I10" i="3"/>
  <c r="H9" i="3"/>
  <c r="H8" i="3" s="1"/>
  <c r="H7" i="3" s="1"/>
  <c r="K11" i="3"/>
  <c r="L33" i="4"/>
  <c r="M33" i="4" s="1"/>
  <c r="K5" i="1"/>
  <c r="I5" i="3"/>
  <c r="H4" i="8" s="1"/>
  <c r="J4" i="4"/>
  <c r="J4" i="5" s="1"/>
  <c r="X12" i="1" l="1"/>
  <c r="Q12" i="1" s="1"/>
  <c r="J12" i="1"/>
  <c r="K12" i="1" s="1"/>
  <c r="X15" i="1"/>
  <c r="K15" i="1"/>
  <c r="Q21" i="1"/>
  <c r="Q9" i="1"/>
  <c r="Z9" i="1"/>
  <c r="Y9" i="1"/>
  <c r="J6" i="5"/>
  <c r="I14" i="4"/>
  <c r="H49" i="1"/>
  <c r="I12" i="4"/>
  <c r="H53" i="1"/>
  <c r="I8" i="5"/>
  <c r="I13" i="4"/>
  <c r="H47" i="1"/>
  <c r="I7" i="5"/>
  <c r="I15" i="4"/>
  <c r="H51" i="1"/>
  <c r="H63" i="5"/>
  <c r="I11" i="4"/>
  <c r="J10" i="4"/>
  <c r="I62" i="5"/>
  <c r="J10" i="3"/>
  <c r="I9" i="3"/>
  <c r="I8" i="3" s="1"/>
  <c r="I7" i="3" s="1"/>
  <c r="L11" i="3"/>
  <c r="J5" i="3"/>
  <c r="I4" i="8" s="1"/>
  <c r="K4" i="4"/>
  <c r="K4" i="5" s="1"/>
  <c r="X28" i="1" l="1"/>
  <c r="Q25" i="1"/>
  <c r="Q15" i="1"/>
  <c r="Y12" i="1"/>
  <c r="R23" i="1" s="1"/>
  <c r="Q23" i="1"/>
  <c r="Y15" i="1"/>
  <c r="R15" i="1" s="1"/>
  <c r="R21" i="1"/>
  <c r="R9" i="1"/>
  <c r="S21" i="1"/>
  <c r="S9" i="1"/>
  <c r="AA9" i="1"/>
  <c r="L21" i="1" s="1"/>
  <c r="L11" i="5" s="1"/>
  <c r="K6" i="5"/>
  <c r="I63" i="5"/>
  <c r="J11" i="4"/>
  <c r="H48" i="1"/>
  <c r="H65" i="5" s="1"/>
  <c r="H7" i="4"/>
  <c r="I42" i="1"/>
  <c r="H22" i="1"/>
  <c r="H46" i="1"/>
  <c r="H30" i="5"/>
  <c r="J13" i="4"/>
  <c r="I47" i="1"/>
  <c r="Z15" i="1"/>
  <c r="J8" i="5"/>
  <c r="H32" i="5"/>
  <c r="H26" i="1"/>
  <c r="H52" i="1"/>
  <c r="H67" i="5" s="1"/>
  <c r="H9" i="4"/>
  <c r="H61" i="5" s="1"/>
  <c r="I44" i="1"/>
  <c r="H54" i="1"/>
  <c r="H64" i="5" s="1"/>
  <c r="H33" i="5"/>
  <c r="I45" i="1"/>
  <c r="I28" i="5" s="1"/>
  <c r="J15" i="4"/>
  <c r="I51" i="1"/>
  <c r="J12" i="4"/>
  <c r="I53" i="1"/>
  <c r="I43" i="1"/>
  <c r="H50" i="1"/>
  <c r="H66" i="5" s="1"/>
  <c r="H31" i="5"/>
  <c r="H24" i="1"/>
  <c r="H8" i="4" s="1"/>
  <c r="J7" i="5"/>
  <c r="Z12" i="1"/>
  <c r="I49" i="1"/>
  <c r="J14" i="4"/>
  <c r="K10" i="3"/>
  <c r="J9" i="3"/>
  <c r="J8" i="3" s="1"/>
  <c r="J7" i="3" s="1"/>
  <c r="J62" i="5"/>
  <c r="K10" i="4"/>
  <c r="K5" i="3"/>
  <c r="L4" i="5"/>
  <c r="M6" i="5"/>
  <c r="R12" i="1" l="1"/>
  <c r="Y28" i="1"/>
  <c r="R25" i="1"/>
  <c r="S15" i="1"/>
  <c r="S25" i="1"/>
  <c r="S12" i="1"/>
  <c r="S23" i="1"/>
  <c r="AC9" i="1"/>
  <c r="L9" i="1"/>
  <c r="L6" i="5" s="1"/>
  <c r="Z28" i="1"/>
  <c r="AA12" i="1"/>
  <c r="AA15" i="1"/>
  <c r="I26" i="5"/>
  <c r="I24" i="1"/>
  <c r="I8" i="4" s="1"/>
  <c r="J45" i="1"/>
  <c r="J28" i="5" s="1"/>
  <c r="I54" i="1"/>
  <c r="I64" i="5" s="1"/>
  <c r="I33" i="5"/>
  <c r="I31" i="5"/>
  <c r="J43" i="1"/>
  <c r="I50" i="1"/>
  <c r="I66" i="5" s="1"/>
  <c r="J53" i="1"/>
  <c r="K12" i="4"/>
  <c r="H55" i="1"/>
  <c r="H56" i="1" s="1"/>
  <c r="H29" i="5"/>
  <c r="J49" i="1"/>
  <c r="K14" i="4"/>
  <c r="K7" i="5"/>
  <c r="I52" i="1"/>
  <c r="I67" i="5" s="1"/>
  <c r="I32" i="5"/>
  <c r="J44" i="1"/>
  <c r="J51" i="1"/>
  <c r="K15" i="4"/>
  <c r="I22" i="1"/>
  <c r="I7" i="4"/>
  <c r="I25" i="5"/>
  <c r="I41" i="1"/>
  <c r="K8" i="5"/>
  <c r="I30" i="5"/>
  <c r="I48" i="1"/>
  <c r="I65" i="5" s="1"/>
  <c r="J42" i="1"/>
  <c r="I46" i="1"/>
  <c r="I29" i="5" s="1"/>
  <c r="J63" i="5"/>
  <c r="K11" i="4"/>
  <c r="I26" i="1"/>
  <c r="I9" i="4"/>
  <c r="I61" i="5" s="1"/>
  <c r="I27" i="5"/>
  <c r="J47" i="1"/>
  <c r="K13" i="4"/>
  <c r="K62" i="5"/>
  <c r="L10" i="4"/>
  <c r="L10" i="3"/>
  <c r="L9" i="3" s="1"/>
  <c r="L8" i="3" s="1"/>
  <c r="L7" i="3" s="1"/>
  <c r="K9" i="3"/>
  <c r="K8" i="3" s="1"/>
  <c r="K7" i="3" s="1"/>
  <c r="L5" i="3"/>
  <c r="M4" i="5"/>
  <c r="AA28" i="1" l="1"/>
  <c r="AC12" i="1"/>
  <c r="L23" i="1"/>
  <c r="L12" i="5" s="1"/>
  <c r="L12" i="1"/>
  <c r="L7" i="5" s="1"/>
  <c r="AC15" i="1"/>
  <c r="L25" i="1"/>
  <c r="L13" i="5" s="1"/>
  <c r="L15" i="1"/>
  <c r="J24" i="1"/>
  <c r="J8" i="4" s="1"/>
  <c r="J26" i="5"/>
  <c r="K47" i="1"/>
  <c r="L13" i="4"/>
  <c r="J22" i="1"/>
  <c r="J41" i="1"/>
  <c r="J7" i="4"/>
  <c r="J25" i="5"/>
  <c r="K49" i="1"/>
  <c r="L14" i="4"/>
  <c r="J48" i="1"/>
  <c r="J65" i="5" s="1"/>
  <c r="J30" i="5"/>
  <c r="K42" i="1"/>
  <c r="J46" i="1"/>
  <c r="J29" i="5" s="1"/>
  <c r="L15" i="4"/>
  <c r="K51" i="1"/>
  <c r="J31" i="5"/>
  <c r="K43" i="1"/>
  <c r="J50" i="1"/>
  <c r="J66" i="5" s="1"/>
  <c r="M7" i="5"/>
  <c r="J52" i="1"/>
  <c r="J67" i="5" s="1"/>
  <c r="K44" i="1"/>
  <c r="J32" i="5"/>
  <c r="J27" i="5"/>
  <c r="J26" i="1"/>
  <c r="J9" i="4"/>
  <c r="J61" i="5" s="1"/>
  <c r="H57" i="1"/>
  <c r="H34" i="5" s="1"/>
  <c r="M8" i="5"/>
  <c r="L12" i="4"/>
  <c r="K53" i="1"/>
  <c r="K63" i="5"/>
  <c r="L11" i="4"/>
  <c r="I24" i="5"/>
  <c r="I55" i="1"/>
  <c r="I56" i="1" s="1"/>
  <c r="J54" i="1"/>
  <c r="J64" i="5" s="1"/>
  <c r="J33" i="5"/>
  <c r="K45" i="1"/>
  <c r="K28" i="5" s="1"/>
  <c r="M10" i="4"/>
  <c r="M62" i="5" s="1"/>
  <c r="L62" i="5"/>
  <c r="AC16" i="1" l="1"/>
  <c r="Q7" i="1" s="1"/>
  <c r="L8" i="5"/>
  <c r="H59" i="1"/>
  <c r="M12" i="4"/>
  <c r="K27" i="5"/>
  <c r="K26" i="1"/>
  <c r="K9" i="4"/>
  <c r="K61" i="5" s="1"/>
  <c r="M15" i="4"/>
  <c r="K31" i="5"/>
  <c r="K50" i="1"/>
  <c r="K66" i="5" s="1"/>
  <c r="K52" i="1"/>
  <c r="K67" i="5" s="1"/>
  <c r="K32" i="5"/>
  <c r="I57" i="1"/>
  <c r="I34" i="5" s="1"/>
  <c r="H58" i="1"/>
  <c r="J24" i="5"/>
  <c r="J55" i="1"/>
  <c r="J56" i="1" s="1"/>
  <c r="K7" i="4"/>
  <c r="K22" i="1"/>
  <c r="K25" i="5"/>
  <c r="K41" i="1"/>
  <c r="M11" i="4"/>
  <c r="M63" i="5" s="1"/>
  <c r="L63" i="5"/>
  <c r="K46" i="1"/>
  <c r="K29" i="5" s="1"/>
  <c r="K48" i="1"/>
  <c r="K65" i="5" s="1"/>
  <c r="K30" i="5"/>
  <c r="M13" i="4"/>
  <c r="L28" i="5"/>
  <c r="K54" i="1"/>
  <c r="K64" i="5" s="1"/>
  <c r="K33" i="5"/>
  <c r="K26" i="5"/>
  <c r="K24" i="1"/>
  <c r="K8" i="4" s="1"/>
  <c r="M14" i="4"/>
  <c r="N7" i="1" l="1"/>
  <c r="P7" i="1"/>
  <c r="M7" i="1"/>
  <c r="R7" i="1"/>
  <c r="O7" i="1"/>
  <c r="S7" i="1"/>
  <c r="I59" i="1"/>
  <c r="I58" i="1"/>
  <c r="M65" i="5"/>
  <c r="M29" i="5"/>
  <c r="M30" i="5"/>
  <c r="K24" i="5"/>
  <c r="K55" i="1"/>
  <c r="K56" i="1" s="1"/>
  <c r="M32" i="5"/>
  <c r="M67" i="5"/>
  <c r="L66" i="5"/>
  <c r="L31" i="5"/>
  <c r="L65" i="5"/>
  <c r="L29" i="5"/>
  <c r="L30" i="5"/>
  <c r="L67" i="5"/>
  <c r="L32" i="5"/>
  <c r="M31" i="5"/>
  <c r="M66" i="5"/>
  <c r="L7" i="4"/>
  <c r="L25" i="5"/>
  <c r="L27" i="5"/>
  <c r="L9" i="4"/>
  <c r="L61" i="5" s="1"/>
  <c r="L8" i="4"/>
  <c r="L26" i="5"/>
  <c r="J57" i="1"/>
  <c r="J34" i="5" s="1"/>
  <c r="M28" i="5"/>
  <c r="L64" i="5"/>
  <c r="L33" i="5"/>
  <c r="M64" i="5"/>
  <c r="M33" i="5"/>
  <c r="J58" i="1" l="1"/>
  <c r="J59" i="1"/>
  <c r="L24" i="5"/>
  <c r="M7" i="4"/>
  <c r="M25" i="5"/>
  <c r="K57" i="1"/>
  <c r="K34" i="5" s="1"/>
  <c r="M27" i="5"/>
  <c r="M9" i="4"/>
  <c r="M61" i="5" s="1"/>
  <c r="M8" i="4"/>
  <c r="M26" i="5"/>
  <c r="E68" i="5"/>
  <c r="J8" i="2"/>
  <c r="J7" i="2" s="1"/>
  <c r="K8" i="2" s="1"/>
  <c r="E69" i="5"/>
  <c r="K59" i="1" l="1"/>
  <c r="L34" i="5"/>
  <c r="K58" i="1"/>
  <c r="M24" i="5"/>
  <c r="K10" i="2"/>
  <c r="J21" i="2"/>
  <c r="M34" i="5" l="1"/>
  <c r="F18" i="4"/>
  <c r="F68" i="5" s="1"/>
  <c r="F19" i="4"/>
  <c r="F69" i="5" s="1"/>
  <c r="K7" i="2"/>
  <c r="L8" i="2" l="1"/>
  <c r="K21" i="2"/>
  <c r="K28" i="2" s="1"/>
  <c r="K29" i="2"/>
  <c r="L10" i="2" l="1"/>
  <c r="L7" i="2" s="1"/>
  <c r="L21" i="2" l="1"/>
  <c r="L28" i="2" s="1"/>
  <c r="L29" i="2"/>
  <c r="G19" i="4"/>
  <c r="G69" i="5" s="1"/>
  <c r="G18" i="4"/>
  <c r="G68" i="5" s="1"/>
</calcChain>
</file>

<file path=xl/comments1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I9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J9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K9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H12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J12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K12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I15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J15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K15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H22" authorId="0">
      <text>
        <r>
          <rPr>
            <sz val="9"/>
            <color indexed="81"/>
            <rFont val="Tahoma"/>
            <family val="2"/>
            <charset val="238"/>
          </rPr>
          <t xml:space="preserve">nie uwzględnia skorygowanych automatycznie  planowanych przychodów
</t>
        </r>
      </text>
    </comment>
    <comment ref="I22" authorId="0">
      <text>
        <r>
          <rPr>
            <sz val="9"/>
            <color indexed="81"/>
            <rFont val="Tahoma"/>
            <family val="2"/>
            <charset val="238"/>
          </rPr>
          <t xml:space="preserve">nie uwzględnia skorygowanych automatycznie  planowanych przychodów
</t>
        </r>
      </text>
    </comment>
    <comment ref="J22" authorId="0">
      <text>
        <r>
          <rPr>
            <sz val="9"/>
            <color indexed="81"/>
            <rFont val="Tahoma"/>
            <family val="2"/>
            <charset val="238"/>
          </rPr>
          <t xml:space="preserve">nie uwzględnia skorygowanych automatycznie  planowanych przychodów
</t>
        </r>
      </text>
    </comment>
    <comment ref="H47" authorId="0">
      <text>
        <r>
          <rPr>
            <sz val="9"/>
            <color indexed="81"/>
            <rFont val="Tahoma"/>
            <family val="2"/>
            <charset val="238"/>
          </rPr>
          <t>Zapasy zostały wyliczone automatycznie jeśli wpisana została wartość zapasów  w okresie bieżącym. Jeśli  uważasz , że zapasy będą  inne  wpisz do tej komórki  ręcznie  planowaną ich wartość,</t>
        </r>
      </text>
    </comment>
    <comment ref="I47" authorId="0">
      <text>
        <r>
          <rPr>
            <sz val="9"/>
            <color indexed="81"/>
            <rFont val="Tahoma"/>
            <family val="2"/>
            <charset val="238"/>
          </rPr>
          <t>Zapasy zostały wyliczone automatycznie jeśli wpisana została wartość zapasów  w okresie bieżącym. Jeśli  uważasz , że zapasy będą  inne  wpisz do tej komórki  ręcznie  planowaną ich wartość,</t>
        </r>
      </text>
    </comment>
    <comment ref="J47" authorId="0">
      <text>
        <r>
          <rPr>
            <sz val="9"/>
            <color indexed="81"/>
            <rFont val="Tahoma"/>
            <family val="2"/>
            <charset val="238"/>
          </rPr>
          <t>Zapasy zostały wyliczone automatycznie jeśli wpisana została wartość zapasów  w okresie bieżącym. Jeśli  uważasz , że zapasy będą  inne  wpisz do tej komórki  ręcznie  planowaną ich wartość,</t>
        </r>
      </text>
    </comment>
    <comment ref="K47" authorId="0">
      <text>
        <r>
          <rPr>
            <sz val="9"/>
            <color indexed="81"/>
            <rFont val="Tahoma"/>
            <family val="2"/>
            <charset val="238"/>
          </rPr>
          <t>Zapasy zostały wyliczone automatycznie jeśli wpisana została wartość zapasów  w okresie bieżącym. Jeśli  uważasz , że zapasy będą  inne  wpisz do tej komórki  ręcznie  planowaną ich wartość,</t>
        </r>
      </text>
    </comment>
    <comment ref="H49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I49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J49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K49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H51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I51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J51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K51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H53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I53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J53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K53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H57" authorId="0">
      <text>
        <r>
          <rPr>
            <sz val="9"/>
            <color indexed="81"/>
            <rFont val="Tahoma"/>
            <family val="2"/>
            <charset val="238"/>
          </rPr>
          <t xml:space="preserve">
Planowany podatek dochodowy został wyliczony automatycznie na podstawie  danych okresu bieżącego. Jeśli uważasz że planowana kwota podatku będzie inna wpisz ją  ręcznie do tej komórki.</t>
        </r>
      </text>
    </comment>
    <comment ref="I57" authorId="0">
      <text>
        <r>
          <rPr>
            <sz val="9"/>
            <color indexed="81"/>
            <rFont val="Tahoma"/>
            <family val="2"/>
            <charset val="238"/>
          </rPr>
          <t xml:space="preserve">
Planowany podatek dochodowy został wyliczony automatycznie na podstawie  danych okresu bieżącego. Jeśli uważasz że planowana kwota podatku będzie inna wpisz ją  ręcznie do tej komórki.</t>
        </r>
      </text>
    </comment>
    <comment ref="J57" authorId="0">
      <text>
        <r>
          <rPr>
            <sz val="9"/>
            <color indexed="81"/>
            <rFont val="Tahoma"/>
            <family val="2"/>
            <charset val="238"/>
          </rPr>
          <t xml:space="preserve">
Planowany podatek dochodowy został wyliczony automatycznie na podstawie  danych okresu bieżącego. Jeśli uważasz że planowana kwota podatku będzie inna wpisz ją  ręcznie do tej komórki.</t>
        </r>
      </text>
    </comment>
    <comment ref="K57" authorId="0">
      <text>
        <r>
          <rPr>
            <sz val="9"/>
            <color indexed="81"/>
            <rFont val="Tahoma"/>
            <family val="2"/>
            <charset val="238"/>
          </rPr>
          <t xml:space="preserve">
Planowany podatek dochodowy został wyliczony automatycznie na podstawie  danych okresu bieżącego. Jeśli uważasz że planowana kwota podatku będzie inna wpisz ją  ręcznie do tej komórki.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G19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H19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I19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G26" authorId="0">
      <text>
        <r>
          <rPr>
            <sz val="9"/>
            <color indexed="81"/>
            <rFont val="Tahoma"/>
            <family val="2"/>
            <charset val="238"/>
          </rPr>
          <t xml:space="preserve">kwota zmiejszenia w okresie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kwota zmiejszenia w okresie
</t>
        </r>
      </text>
    </comment>
    <comment ref="I26" authorId="0">
      <text>
        <r>
          <rPr>
            <sz val="9"/>
            <color indexed="81"/>
            <rFont val="Tahoma"/>
            <family val="2"/>
            <charset val="238"/>
          </rPr>
          <t xml:space="preserve">kwota zmiejszenia w okresie
</t>
        </r>
      </text>
    </comment>
    <comment ref="J26" authorId="0">
      <text>
        <r>
          <rPr>
            <sz val="9"/>
            <color indexed="81"/>
            <rFont val="Tahoma"/>
            <family val="2"/>
            <charset val="238"/>
          </rPr>
          <t xml:space="preserve">kwota zmiejszenia w okresie
</t>
        </r>
      </text>
    </comment>
    <comment ref="G27" authorId="0">
      <text>
        <r>
          <rPr>
            <sz val="9"/>
            <color indexed="81"/>
            <rFont val="Tahoma"/>
            <family val="2"/>
            <charset val="238"/>
          </rPr>
          <t xml:space="preserve">kwota zwiększenia  w okresie
</t>
        </r>
      </text>
    </comment>
    <comment ref="H27" authorId="0">
      <text>
        <r>
          <rPr>
            <sz val="9"/>
            <color indexed="81"/>
            <rFont val="Tahoma"/>
            <family val="2"/>
            <charset val="238"/>
          </rPr>
          <t xml:space="preserve">kwota zwiększenia  w okresie
</t>
        </r>
      </text>
    </comment>
    <comment ref="I27" authorId="0">
      <text>
        <r>
          <rPr>
            <sz val="9"/>
            <color indexed="81"/>
            <rFont val="Tahoma"/>
            <family val="2"/>
            <charset val="238"/>
          </rPr>
          <t xml:space="preserve">kwota zwiększenia  w okresie
</t>
        </r>
      </text>
    </comment>
    <comment ref="J27" authorId="0">
      <text>
        <r>
          <rPr>
            <sz val="9"/>
            <color indexed="81"/>
            <rFont val="Tahoma"/>
            <family val="2"/>
            <charset val="238"/>
          </rPr>
          <t xml:space="preserve">kwota zwiększenia  w okresie
</t>
        </r>
      </text>
    </comment>
    <comment ref="G28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H28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I28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J28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F5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G5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H5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I5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F6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G6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H6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I6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G8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H8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I8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G9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H9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I9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F11" authorId="0">
      <text>
        <r>
          <rPr>
            <sz val="9"/>
            <color indexed="81"/>
            <rFont val="Tahoma"/>
            <family val="2"/>
            <charset val="238"/>
          </rPr>
          <t xml:space="preserve">wpisz planowaną wartość amortyzacji w okresie
</t>
        </r>
      </text>
    </comment>
    <comment ref="G11" authorId="0">
      <text>
        <r>
          <rPr>
            <sz val="9"/>
            <color indexed="81"/>
            <rFont val="Tahoma"/>
            <family val="2"/>
            <charset val="238"/>
          </rPr>
          <t xml:space="preserve">wpisz planowaną wartość amortyzacji w okresie
</t>
        </r>
      </text>
    </comment>
    <comment ref="H11" authorId="0">
      <text>
        <r>
          <rPr>
            <sz val="9"/>
            <color indexed="81"/>
            <rFont val="Tahoma"/>
            <family val="2"/>
            <charset val="238"/>
          </rPr>
          <t xml:space="preserve">wpisz planowaną wartość amortyzacji w okresie
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 xml:space="preserve">wpisz planowaną wartość amortyzacji w okresie
</t>
        </r>
      </text>
    </comment>
    <comment ref="F13" authorId="0">
      <text>
        <r>
          <rPr>
            <sz val="9"/>
            <color indexed="81"/>
            <rFont val="Tahoma"/>
            <family val="2"/>
            <charset val="238"/>
          </rPr>
          <t xml:space="preserve">wpisz kwotę  wydatków na  realizowną w danym okresie  inwestycję  która nie zakończy  na koniec tego okresu
</t>
        </r>
      </text>
    </comment>
    <comment ref="G13" authorId="0">
      <text>
        <r>
          <rPr>
            <sz val="9"/>
            <color indexed="81"/>
            <rFont val="Tahoma"/>
            <family val="2"/>
            <charset val="238"/>
          </rPr>
          <t xml:space="preserve">wpisz kwotę  wydatków na  realizowną w danym okresie  inwestycję  która nie zakończy  na koniec tego okresu
</t>
        </r>
      </text>
    </comment>
    <comment ref="H13" authorId="0">
      <text>
        <r>
          <rPr>
            <sz val="9"/>
            <color indexed="81"/>
            <rFont val="Tahoma"/>
            <family val="2"/>
            <charset val="238"/>
          </rPr>
          <t xml:space="preserve">wpisz kwotę  wydatków na  realizowną w danym okresie  inwestycję  która nie zakończy  na koniec tego okresu
</t>
        </r>
      </text>
    </comment>
    <comment ref="F14" authorId="0">
      <text>
        <r>
          <rPr>
            <sz val="9"/>
            <color indexed="81"/>
            <rFont val="Tahoma"/>
            <family val="2"/>
            <charset val="238"/>
          </rPr>
          <t xml:space="preserve">wpisz kwotę wydatków poniesionych na inwestycję która została zakończona w tym okresie
</t>
        </r>
      </text>
    </comment>
    <comment ref="G14" authorId="0">
      <text>
        <r>
          <rPr>
            <sz val="9"/>
            <color indexed="81"/>
            <rFont val="Tahoma"/>
            <family val="2"/>
            <charset val="238"/>
          </rPr>
          <t xml:space="preserve">wpisz kwotę wydatków poniesionych na inwestycję która została zakończona w tym okresie
</t>
        </r>
      </text>
    </comment>
    <comment ref="H14" authorId="0">
      <text>
        <r>
          <rPr>
            <sz val="9"/>
            <color indexed="81"/>
            <rFont val="Tahoma"/>
            <family val="2"/>
            <charset val="238"/>
          </rPr>
          <t xml:space="preserve">wpisz kwotę wydatków poniesionych na inwestycję która została zakończona w tym okresie
</t>
        </r>
      </text>
    </comment>
    <comment ref="F16" authorId="0">
      <text>
        <r>
          <rPr>
            <sz val="9"/>
            <color indexed="81"/>
            <rFont val="Tahoma"/>
            <family val="2"/>
            <charset val="238"/>
          </rPr>
          <t xml:space="preserve">wpisz kwoty które wpłyną w tym okresie do firmy
</t>
        </r>
      </text>
    </comment>
    <comment ref="G16" authorId="0">
      <text>
        <r>
          <rPr>
            <sz val="9"/>
            <color indexed="81"/>
            <rFont val="Tahoma"/>
            <family val="2"/>
            <charset val="238"/>
          </rPr>
          <t xml:space="preserve">wpisz kwoty które wpłyną w tym okresie do firmy
</t>
        </r>
      </text>
    </comment>
    <comment ref="H16" authorId="0">
      <text>
        <r>
          <rPr>
            <sz val="9"/>
            <color indexed="81"/>
            <rFont val="Tahoma"/>
            <family val="2"/>
            <charset val="238"/>
          </rPr>
          <t xml:space="preserve">wpisz kwoty które wpłyną w tym okresie do firmy
</t>
        </r>
      </text>
    </comment>
    <comment ref="F17" authorId="0">
      <text>
        <r>
          <rPr>
            <sz val="9"/>
            <color indexed="81"/>
            <rFont val="Tahoma"/>
            <family val="2"/>
            <charset val="238"/>
          </rPr>
          <t xml:space="preserve">wpisz kwoty , które będą wydatkowane na te cele w tym okresie
</t>
        </r>
      </text>
    </comment>
    <comment ref="G17" authorId="0">
      <text>
        <r>
          <rPr>
            <sz val="9"/>
            <color indexed="81"/>
            <rFont val="Tahoma"/>
            <family val="2"/>
            <charset val="238"/>
          </rPr>
          <t xml:space="preserve">wpisz kwoty , które będą wydatkowane na te cele w tym okresie
</t>
        </r>
      </text>
    </comment>
    <comment ref="H17" authorId="0">
      <text>
        <r>
          <rPr>
            <sz val="9"/>
            <color indexed="81"/>
            <rFont val="Tahoma"/>
            <family val="2"/>
            <charset val="238"/>
          </rPr>
          <t xml:space="preserve">wpisz kwoty , które będą wydatkowane na te cele w tym okresie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H10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0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0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0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1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1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1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2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2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2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3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3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3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3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4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4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4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4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5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5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5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8" authorId="0">
      <text>
        <r>
          <rPr>
            <sz val="9"/>
            <color indexed="81"/>
            <rFont val="Tahoma"/>
            <family val="2"/>
            <charset val="238"/>
          </rPr>
          <t xml:space="preserve">
wpisywać liczbę dodatnią
uwzględnić wartość z oświadczenia majątkowego * ilość      miesięcy w danym okresie)</t>
        </r>
      </text>
    </comment>
    <comment ref="I18" authorId="0">
      <text>
        <r>
          <rPr>
            <sz val="9"/>
            <color indexed="81"/>
            <rFont val="Tahoma"/>
            <family val="2"/>
            <charset val="238"/>
          </rPr>
          <t xml:space="preserve">
wpisywać liczbę dodatnią
uwzględnić wartość z oświadczenia majątkowego * ilość      miesięcy w danym okresie)</t>
        </r>
      </text>
    </comment>
    <comment ref="J18" authorId="0">
      <text>
        <r>
          <rPr>
            <sz val="9"/>
            <color indexed="81"/>
            <rFont val="Tahoma"/>
            <family val="2"/>
            <charset val="238"/>
          </rPr>
          <t xml:space="preserve">
wpisywać liczbę dodatnią
uwzględnić wartość z oświadczenia majątkowego * ilość      miesięcy w danym okresie)</t>
        </r>
      </text>
    </comment>
    <comment ref="K18" authorId="0">
      <text>
        <r>
          <rPr>
            <sz val="9"/>
            <color indexed="81"/>
            <rFont val="Tahoma"/>
            <family val="2"/>
            <charset val="238"/>
          </rPr>
          <t>Planowana kwota  pobrań gotówki  z firmy  na cele osobiste właścicieli i spłaty ich  zobowiązań prywatnych</t>
        </r>
      </text>
    </comment>
    <comment ref="H19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wpłat  prywatnej gotówki właścicieli do firmy
</t>
        </r>
      </text>
    </comment>
    <comment ref="I19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wpłat  prywatnej gotówki właścicieli do firmy
</t>
        </r>
      </text>
    </comment>
    <comment ref="J19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wpłat  prywatnej gotówki właścicieli do firmy
</t>
        </r>
      </text>
    </comment>
    <comment ref="K19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wpłat  prywatnej gotówki właścicieli do firmy
</t>
        </r>
      </text>
    </comment>
    <comment ref="F20" authorId="0">
      <text>
        <r>
          <rPr>
            <sz val="9"/>
            <color indexed="81"/>
            <rFont val="Tahoma"/>
            <family val="2"/>
            <charset val="238"/>
          </rPr>
          <t xml:space="preserve">Kwota otrzymanej  dotacji w tym okresie
</t>
        </r>
      </text>
    </comment>
    <comment ref="G20" authorId="0">
      <text>
        <r>
          <rPr>
            <sz val="9"/>
            <color indexed="81"/>
            <rFont val="Tahoma"/>
            <family val="2"/>
            <charset val="238"/>
          </rPr>
          <t xml:space="preserve">Kwota otrzymanej  dotacji w tym okresie
</t>
        </r>
      </text>
    </comment>
    <comment ref="H20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I20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J20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K20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F24" authorId="0">
      <text>
        <r>
          <rPr>
            <sz val="9"/>
            <color indexed="81"/>
            <rFont val="Tahoma"/>
            <family val="2"/>
            <charset val="238"/>
          </rPr>
          <t xml:space="preserve">Kwota rat kredytów (zaciągniętych na okres dłuższy niż rok) 
 bez odsetek, która powinna być   spłacona w tym okresie zgodnie zumową /co nie oznacza że została spłacona/
</t>
        </r>
      </text>
    </comment>
    <comment ref="G24" authorId="0">
      <text>
        <r>
          <rPr>
            <sz val="9"/>
            <color indexed="81"/>
            <rFont val="Tahoma"/>
            <family val="2"/>
            <charset val="238"/>
          </rPr>
          <t xml:space="preserve">Kwota rat kredytów (zaciągniętych na okres dłuższy niż rok) 
 bez odsetek, która powinna być   spłacona w tym okresie zgodnie zumową /co nie oznacza że została spłacona/
</t>
        </r>
      </text>
    </comment>
    <comment ref="H24" authorId="0">
      <text>
        <r>
          <rPr>
            <sz val="9"/>
            <color indexed="81"/>
            <rFont val="Tahoma"/>
            <family val="2"/>
            <charset val="238"/>
          </rPr>
          <t xml:space="preserve">Kwota rat kredytów (zaciągniętych na okres dłuższy niż rok) 
 bez odsetek, która powinna być   spłacona w tym okresie.
</t>
        </r>
      </text>
    </comment>
    <comment ref="I24" authorId="0">
      <text>
        <r>
          <rPr>
            <sz val="9"/>
            <color indexed="81"/>
            <rFont val="Tahoma"/>
            <family val="2"/>
            <charset val="238"/>
          </rPr>
          <t xml:space="preserve">Kwota rat kredytów (zaciągniętych na okres dłuższy niż rok) 
 bez odsetek, która powinna być   spłacona w tym okresie.
</t>
        </r>
      </text>
    </comment>
    <comment ref="J24" authorId="0">
      <text>
        <r>
          <rPr>
            <sz val="9"/>
            <color indexed="81"/>
            <rFont val="Tahoma"/>
            <family val="2"/>
            <charset val="238"/>
          </rPr>
          <t xml:space="preserve">Kwota rat kredytów (zaciągniętych na okres dłuższy niż rok) 
 bez odsetek, która powinna być   spłacona w tym okresie.
</t>
        </r>
      </text>
    </comment>
    <comment ref="K24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wypłat w tym okresie
</t>
        </r>
      </text>
    </comment>
    <comment ref="I26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wypłat w tym okresie
</t>
        </r>
      </text>
    </comment>
    <comment ref="J26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wypłat w tym okresie
</t>
        </r>
      </text>
    </comment>
    <comment ref="K26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wypłat w tym okresie
</t>
        </r>
      </text>
    </comment>
    <comment ref="F27" authorId="0">
      <text>
        <r>
          <rPr>
            <sz val="9"/>
            <color indexed="81"/>
            <rFont val="Tahoma"/>
            <family val="2"/>
            <charset val="238"/>
          </rPr>
          <t xml:space="preserve">Kwota rat  bez odsetek, która powinna być   spłacona w tym okresie
</t>
        </r>
      </text>
    </comment>
    <comment ref="G27" authorId="0">
      <text>
        <r>
          <rPr>
            <sz val="9"/>
            <color indexed="81"/>
            <rFont val="Tahoma"/>
            <family val="2"/>
            <charset val="238"/>
          </rPr>
          <t xml:space="preserve">Kwota rat  bez odsetek, która powinna być   spłacona w tym okresie
</t>
        </r>
      </text>
    </comment>
    <comment ref="H27" authorId="0">
      <text>
        <r>
          <rPr>
            <sz val="9"/>
            <color indexed="81"/>
            <rFont val="Tahoma"/>
            <family val="2"/>
            <charset val="238"/>
          </rPr>
          <t xml:space="preserve">Kwota rat   bez odsetek,  do  spłaty w tym okresie.
</t>
        </r>
      </text>
    </comment>
    <comment ref="I27" authorId="0">
      <text>
        <r>
          <rPr>
            <sz val="9"/>
            <color indexed="81"/>
            <rFont val="Tahoma"/>
            <family val="2"/>
            <charset val="238"/>
          </rPr>
          <t xml:space="preserve">Kwota rat   bez odsetek,  do  spłaty w tym okresie.
</t>
        </r>
      </text>
    </comment>
    <comment ref="J27" authorId="0">
      <text>
        <r>
          <rPr>
            <sz val="9"/>
            <color indexed="81"/>
            <rFont val="Tahoma"/>
            <family val="2"/>
            <charset val="238"/>
          </rPr>
          <t xml:space="preserve">Kwota rat   bez odsetek,  do  spłaty w tym okresie.
</t>
        </r>
      </text>
    </comment>
    <comment ref="K27" authorId="0">
      <text>
        <r>
          <rPr>
            <sz val="9"/>
            <color indexed="81"/>
            <rFont val="Tahoma"/>
            <family val="2"/>
            <charset val="238"/>
          </rPr>
          <t xml:space="preserve">Kwota rat   bez odsetek,  do  spłaty w tym okresie.
</t>
        </r>
      </text>
    </comment>
    <comment ref="H31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I31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J31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K31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H33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I33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J33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K33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</commentList>
</comments>
</file>

<file path=xl/sharedStrings.xml><?xml version="1.0" encoding="utf-8"?>
<sst xmlns="http://schemas.openxmlformats.org/spreadsheetml/2006/main" count="535" uniqueCount="371">
  <si>
    <t>LP</t>
  </si>
  <si>
    <t>Wyszczególnienie</t>
  </si>
  <si>
    <t xml:space="preserve">1 </t>
  </si>
  <si>
    <t>Przychody ze sprzedaży towarów, produktów i materiałów usług /bez VAT/,z tego:</t>
  </si>
  <si>
    <t>1a</t>
  </si>
  <si>
    <t>1b</t>
  </si>
  <si>
    <t>1c</t>
  </si>
  <si>
    <t>przychody z działalności usługowej</t>
  </si>
  <si>
    <t xml:space="preserve">2 </t>
  </si>
  <si>
    <t>Przychody inne</t>
  </si>
  <si>
    <t xml:space="preserve">3 </t>
  </si>
  <si>
    <t>Przychody razem (1+2)</t>
  </si>
  <si>
    <t xml:space="preserve">4 </t>
  </si>
  <si>
    <t xml:space="preserve">Zakupy materiałów, towarów wg cen zakupu/ poz 10 kpir/, z tego </t>
  </si>
  <si>
    <t>4a</t>
  </si>
  <si>
    <t>towarów</t>
  </si>
  <si>
    <t>4b</t>
  </si>
  <si>
    <t>surowców , materiałów do działalności produkcyjnej</t>
  </si>
  <si>
    <t>4c</t>
  </si>
  <si>
    <t>surowców , materiałów do działalności usługowej</t>
  </si>
  <si>
    <t xml:space="preserve">5 </t>
  </si>
  <si>
    <t>Koszty uboczne zakupu/poz 11 kpir/</t>
  </si>
  <si>
    <t xml:space="preserve">6 </t>
  </si>
  <si>
    <t>wynagrodzenia / poz 12 kpir/</t>
  </si>
  <si>
    <t>amortyzacja</t>
  </si>
  <si>
    <t>Razem  zakupy,koszty i wydatki / bez remanentów/(4+5+6)</t>
  </si>
  <si>
    <t>8a</t>
  </si>
  <si>
    <t>8b</t>
  </si>
  <si>
    <t>8c</t>
  </si>
  <si>
    <t>9a</t>
  </si>
  <si>
    <t>9b</t>
  </si>
  <si>
    <t>9c</t>
  </si>
  <si>
    <t>9d</t>
  </si>
  <si>
    <t>Podatek dochodowy</t>
  </si>
  <si>
    <t>nie dotyczy</t>
  </si>
  <si>
    <t>styczeń-marzec</t>
  </si>
  <si>
    <t>kwiecień-grudzień</t>
  </si>
  <si>
    <t>lipiec-grudzień</t>
  </si>
  <si>
    <t>październik-grudzień</t>
  </si>
  <si>
    <t>styczeń-grudzień</t>
  </si>
  <si>
    <t>styczeń-czerwiec</t>
  </si>
  <si>
    <t>styczeń-wrzesień</t>
  </si>
  <si>
    <t>okresy prognozy</t>
  </si>
  <si>
    <t>Remanent końcowy, razem(9a+9b+9c+9d)</t>
  </si>
  <si>
    <t>Data sporządzenia:</t>
  </si>
  <si>
    <t>Nazwa firmy:</t>
  </si>
  <si>
    <t>okres ubiegły</t>
  </si>
  <si>
    <t>okres bieżący</t>
  </si>
  <si>
    <t>Aktywa trwałe (2+5)</t>
  </si>
  <si>
    <t>Rzeczowe aktywa trwałe(3+4)</t>
  </si>
  <si>
    <t>3a</t>
  </si>
  <si>
    <t>3b</t>
  </si>
  <si>
    <t>Środki trwałe w budowie</t>
  </si>
  <si>
    <t>Inne aktywa trwałe/w tym np. udzielone pożyczki długoterminowe/</t>
  </si>
  <si>
    <t>Zapasy razem</t>
  </si>
  <si>
    <t>7a</t>
  </si>
  <si>
    <t>zapasy towarów</t>
  </si>
  <si>
    <t>7b</t>
  </si>
  <si>
    <t>zapasy wyrobów gotowych</t>
  </si>
  <si>
    <t>7c</t>
  </si>
  <si>
    <t>zapasy surowców  i materiałów do działalności produkcyjnej</t>
  </si>
  <si>
    <t>7d</t>
  </si>
  <si>
    <t>zapasy surowców  i materiałów do działalności usługowej</t>
  </si>
  <si>
    <t>Suma pasywów (12+16+19+24)</t>
  </si>
  <si>
    <t>koszty leasingu operacyjnego</t>
  </si>
  <si>
    <t>przychody z działalnosci  handlowej</t>
  </si>
  <si>
    <t>przychody z działalności produkcyjnej</t>
  </si>
  <si>
    <t>Dane rzeczywiste</t>
  </si>
  <si>
    <t>Założenia do projekcji</t>
  </si>
  <si>
    <t xml:space="preserve">a) grunty </t>
  </si>
  <si>
    <t>b)pozostałe środki trwałe</t>
  </si>
  <si>
    <t>Środki trwałe -                       zbycie , z tego</t>
  </si>
  <si>
    <t>3c</t>
  </si>
  <si>
    <t>5a</t>
  </si>
  <si>
    <t>5b</t>
  </si>
  <si>
    <t>5c</t>
  </si>
  <si>
    <t xml:space="preserve">Środki trwałe - stan netto /po umorzeniu/ </t>
  </si>
  <si>
    <t>Inne aktywa trwałe -                                 amortyzacja</t>
  </si>
  <si>
    <t>Środki trwałe -                                     amortyzacja</t>
  </si>
  <si>
    <t xml:space="preserve">Koszty inne  </t>
  </si>
  <si>
    <t>koszty bieżące  pozostałe, z tego:</t>
  </si>
  <si>
    <t>Lp</t>
  </si>
  <si>
    <t>pobrania włascicielskie "na życie"/osobiste, spłaty zobowiązań prywatnych/- w danym okresie</t>
  </si>
  <si>
    <t>wpłaty gotówkowe włascicieli w danym  okresie</t>
  </si>
  <si>
    <t>wpływ dotacji w  danym okresie</t>
  </si>
  <si>
    <t>kredyty długoterminowe dotychczasowe razem  - stan</t>
  </si>
  <si>
    <t>odsetki od kredytów, pozyczek dotychczasowych</t>
  </si>
  <si>
    <t>wsk marży - udział zuzycia surowców, materiałów /przych ze sprzed usług -w %</t>
  </si>
  <si>
    <t>Dane  o planowanych wskaźnikach /relacjach</t>
  </si>
  <si>
    <t>wsk cyklu nalezności od odbiorców w dniach - po ilu dniach (średnio) płacą odbiorcy</t>
  </si>
  <si>
    <t>wsk cyklu zobow wobec  dostawców w dniach/ w odniesieniu do zakupów/ - po ilu dnich  (średnio) trzeba zapłacić dostawcy</t>
  </si>
  <si>
    <t xml:space="preserve">wskaźnik rotacji zapasów produktów(wyrobów gotowych)  w dniach - ile dni (średnio) leżą  w magazynie zapasy wyrobów gotowych </t>
  </si>
  <si>
    <t>proszę wypełniać tylko białe pola</t>
  </si>
  <si>
    <t>inne długoterminowe</t>
  </si>
  <si>
    <t xml:space="preserve">kapitał właściciela </t>
  </si>
  <si>
    <t>w zł.</t>
  </si>
  <si>
    <t>Dane o zmianach kapitału własnego</t>
  </si>
  <si>
    <t>10a</t>
  </si>
  <si>
    <t>10b</t>
  </si>
  <si>
    <t xml:space="preserve">okres ubiegły </t>
  </si>
  <si>
    <t xml:space="preserve">spłaty rat kapitałowych leasingu finansowego i innych zobowiązań- w danym okresie </t>
  </si>
  <si>
    <t>zaciągniecie  zobowiązań  z tytułu leasingu finansowego i innych zobowiązań długoterminowych- w danym okresie</t>
  </si>
  <si>
    <t>otrzymanie transzy  kredytu  długoterminowego w danym  okresie</t>
  </si>
  <si>
    <t>wymagana spłata kredytów dotychczasowych długoterminowych  w  danym okresie</t>
  </si>
  <si>
    <t>zaciągniecie  zobowiązań  z tytułu leasingu finansowego i innych zobowiązań długoterminowych- w okresie</t>
  </si>
  <si>
    <r>
      <t xml:space="preserve">wydatki poniesione w okresie  - zwiększające stan </t>
    </r>
    <r>
      <rPr>
        <b/>
        <sz val="11"/>
        <rFont val="Arial CE"/>
        <charset val="238"/>
      </rPr>
      <t>śr trwałych w budowie</t>
    </r>
  </si>
  <si>
    <r>
      <t xml:space="preserve">środki  które zwiększyły wartość/stan/ </t>
    </r>
    <r>
      <rPr>
        <b/>
        <sz val="11"/>
        <rFont val="Arial CE"/>
        <charset val="238"/>
      </rPr>
      <t>śr trwałych</t>
    </r>
    <r>
      <rPr>
        <sz val="11"/>
        <rFont val="Arial CE"/>
        <charset val="238"/>
      </rPr>
      <t xml:space="preserve"> w bieżącym okresie</t>
    </r>
  </si>
  <si>
    <t>Data wydruku:</t>
  </si>
  <si>
    <t>Podsumowanie danych finansowych  sporządzonych przez wnioskodawcę</t>
  </si>
  <si>
    <t>przychody koszty</t>
  </si>
  <si>
    <t>dane inne</t>
  </si>
  <si>
    <t>arkusz</t>
  </si>
  <si>
    <t>LP.w arkuszu</t>
  </si>
  <si>
    <t>Wariant  - uproszczone ewidencje podatkowe</t>
  </si>
  <si>
    <t>wskaźnik  marży handlowej - (przychody ze sprzedaży  towarów - koszty towarów sprzedanych)/przychody -w ułamku</t>
  </si>
  <si>
    <t>wskaźnik  marży - udział zuzycia sur /przych ze sprzed produktów w ułamku</t>
  </si>
  <si>
    <t>wsk marży - udział zuzycia surowców, materiałów /przych ze sprzed usług -w ułamku</t>
  </si>
  <si>
    <t xml:space="preserve">Inne aktywa  np. udzielone przez firmę  pożyczki krótkoterminowe innym firmom - stan na koniec okresu </t>
  </si>
  <si>
    <t>wsk. rotacji towarów</t>
  </si>
  <si>
    <t>dotychczasowej</t>
  </si>
  <si>
    <t>nowej</t>
  </si>
  <si>
    <t>wsk. rotacji wyrobów gotowych</t>
  </si>
  <si>
    <t>udział podatku dochodowego w dochodzie w %</t>
  </si>
  <si>
    <t>wskaźnik  marży handlowej - (przychody ze sprzedaży  towarów - wartość towarów sprzedanych)/przychody -w ułamku</t>
  </si>
  <si>
    <t>wsk. rotacji surowców, materiałów w działalności produkcyjnej</t>
  </si>
  <si>
    <t>wsk. rotacji surowców, materiałów w działalności usługowej</t>
  </si>
  <si>
    <t xml:space="preserve">Inne pasywa </t>
  </si>
  <si>
    <t>Dane finansowe za okres</t>
  </si>
  <si>
    <t>7</t>
  </si>
  <si>
    <t>8</t>
  </si>
  <si>
    <t>pozostałe wydatki/poz 13 kpir/,  (8a+8b+8c) , z tego:</t>
  </si>
  <si>
    <t>8c1</t>
  </si>
  <si>
    <t>8c2</t>
  </si>
  <si>
    <t>8c3</t>
  </si>
  <si>
    <t>8c4</t>
  </si>
  <si>
    <t>9</t>
  </si>
  <si>
    <t>11</t>
  </si>
  <si>
    <t>12</t>
  </si>
  <si>
    <t>13</t>
  </si>
  <si>
    <t>14</t>
  </si>
  <si>
    <t>15</t>
  </si>
  <si>
    <t>Koszty uzyskania przychodów razem - z uwzględnieniem remanentów (9+10-11)</t>
  </si>
  <si>
    <t>Wynik finansowy po opodatkowaniu (13-14)</t>
  </si>
  <si>
    <t>kredyty i pożyczki krótkoterminowe</t>
  </si>
  <si>
    <t>zobowiązania z tytułu dostaw i usług</t>
  </si>
  <si>
    <t>kredyty i pożyczki długoterminowe</t>
  </si>
  <si>
    <t>I. Wstęp</t>
  </si>
  <si>
    <t>Dane wprowadzane do Formularza wykorzystywane są do oceny ryzyka finansowania przedsiębiorstwa przez MRFP sp. z o. o.</t>
  </si>
  <si>
    <t>Formularz jest stosowany:</t>
  </si>
  <si>
    <t>1.dla wnioskodawców rozpoczynających działalność gospodarczą ( start up),</t>
  </si>
  <si>
    <t>2. dla wnioskodawców prowadzących działalność gospodarczą powyżej 12 miesięcy./.</t>
  </si>
  <si>
    <t>Część danych historycznych  ( dotyczących dotychczasowej działalności) , które są wprowadzane do Formularza,   wynika z informacji zawartych  w prowadzonych ewidencjach podatkowych - zakres  obligatoryjnych informacji dla każdego rodzaju ewidencji.</t>
  </si>
  <si>
    <t>Dane, których nie ma w oficjalnych ewidencjach podatkowych firmy,  a które są wymagane w formularzu,  mają   charakter oświadczenia  Wnioskodawcy.</t>
  </si>
  <si>
    <t>Wypełnienie potrzebnych danych nie jest trudne!!!</t>
  </si>
  <si>
    <t>Formularz posiada następujące arkusze ( zakładki widoczne na pasku zadań) zawierające nr zakładki i jej tytuł:</t>
  </si>
  <si>
    <t>1_ przychody_koszty</t>
  </si>
  <si>
    <t>4_dane inne</t>
  </si>
  <si>
    <t>5_podsumowanie</t>
  </si>
  <si>
    <t>Dane wprowadza się  do zakładek  od 1 do 4.</t>
  </si>
  <si>
    <t>Zakładka „5_podsumowanie” generuje się automatycznie i  prezentuje wyniki wszystkich wprowadzonych  danych.  Po wypełnieniu formularza należy ją wydrukować, podpisać i złożyć w Funduszu wraz z wersją elektroniczną formularza, który może być przekazany na nośniku lub przesłany e-mailem.</t>
  </si>
  <si>
    <t>W dalszej części Instrukcji opisane są sposoby wprowadzania danych do poszczególnych arkuszy od 1 do 4.</t>
  </si>
  <si>
    <t>Należy zacząć od zakładki 1, w której wprowadza się na wstępie nazwę firmy i ustawia okresy historyczne ( sprawozdawcze)oraz wpisuje datę sporządzenia</t>
  </si>
  <si>
    <t>II.  Arkusz /zakładka/  „1_przychody_koszty”.</t>
  </si>
  <si>
    <t>1. Przed wypełnianiem danych finansowych proszę wpisać nazwę swojej firmy, imię i nazwisko oraz datę sporządzenia.</t>
  </si>
  <si>
    <t>2. Proszę  ustawić  okresy historyczne, tj. wybrać  rok/okres.</t>
  </si>
  <si>
    <t>Wybór z list rozwijanych w tych komórkach zależy od  daty wypełniania  formularza.</t>
  </si>
  <si>
    <t>Przykład dla start up.</t>
  </si>
  <si>
    <t xml:space="preserve"> Układ przychodów , wydatków i kosztów  jest  bardzo podobny do  układu podatkowej księgi przychodów i rozchodów (KPiR)– w nazwach niektórych pozycji  widoczne są nawet odwołania do konkretnych pozycji KPiR.</t>
  </si>
  <si>
    <t>Dla firm  niestosujących  KPiR  pozycje historyczne  wydatków i kosztów  będą podane na podstawie oszacowania dokonanego przez Wnioskodawcę.</t>
  </si>
  <si>
    <t xml:space="preserve"> 5.  W zakładce, w białych polach dotyczących przychodów, widoczne jest wydzielenie przychodów z działalności dotychczasowej i nowej .  Taki podział jest pomocny w konstrukcji prognozy przychodów. Jeśli Wnioskodawca uzna ten podział za niewłaściwy, może go zmienić, ponieważ białe pola są edytowalne.</t>
  </si>
  <si>
    <t>Przy  bardziej  skomplikowanej strukturze  przychodów ze sprzedaży, gdzie np. jest wiele  grup towarów  sprzedawanych przez firmę, z różnymi  cenami zakupu i różnymi  marżami -  istotne są założenia przyjęte  do wyliczenia  syntetycznych  danych prognozowanych przychodów i kosztów .</t>
  </si>
  <si>
    <t>Powyższe główne parametry  zawiera wypełniany formularz – stąd   w niektórych przypadkach   potrzebne będą opisy do założeń  danych  syntetycznych wstawianych do formularza (takie jak przychody   ogółem czy zakupy towarów, materiałów)  - celem ich weryfikacji.</t>
  </si>
  <si>
    <t xml:space="preserve">   1. nie uwzględnia kosztów finansowych prognozowanych nowych zobowiązań, które  wyliczy  Pożyczkodawca,</t>
  </si>
  <si>
    <t>W zakładce 2  mamy do wypełnienia  w białych polach  dane  dotyczące  posiadanego przez firmę majątku i dane dotyczące źródeł finansowania tego majątku  - czyli dane do  ustalenia  uproszczonego bilansu  firmy za okresy historyczne.</t>
  </si>
  <si>
    <t>W zakładce tej prognozuje się:</t>
  </si>
  <si>
    <t>V. Arkusz /zakładka/  „4_dane inne”</t>
  </si>
  <si>
    <t>VI. Arkusz /zakładka/ „5_podsumowanie”</t>
  </si>
  <si>
    <t>Jest to wyłącznie arkusz wynikowy, do którego nie wprowadza się żadnych danych. Wszystkie komórki w tym arkuszu są zablokowane oprócz komórki daty sporządzenia. Arkusz należy wydrukować i podpisany złożyć w Funduszu</t>
  </si>
  <si>
    <t>zapasy surowców , materiałów do działalności produkcyjnej</t>
  </si>
  <si>
    <t>zapasy surowców , materiałów do działalności usługowej</t>
  </si>
  <si>
    <t>koszty pozostałe (8c1+8c2), z tego:</t>
  </si>
  <si>
    <t>poz. kontrolna  prawidłowo = 0</t>
  </si>
  <si>
    <t>Remanent początkowy, razem(9a+9b+9c+9d)</t>
  </si>
  <si>
    <t>Remanent końcowy, razem(10a+10b+10c+10d)</t>
  </si>
  <si>
    <t>10</t>
  </si>
  <si>
    <t>10c</t>
  </si>
  <si>
    <t>10d</t>
  </si>
  <si>
    <t xml:space="preserve">Wynik finansowy przed opodatkowaniem </t>
  </si>
  <si>
    <t>Razem wydatki/ poz 14 kpir lub wiersz 7 + 8/,z tego:</t>
  </si>
  <si>
    <t>Informacje nt majątku  i zobowiązań firmy</t>
  </si>
  <si>
    <t>Majątek firmy</t>
  </si>
  <si>
    <t>Zobowiązania długoterminowe razem (17+18)</t>
  </si>
  <si>
    <t>Kredyty i pożyczki krótkoterminowe - stan na koniec okresu</t>
  </si>
  <si>
    <t>Aktywa razem (1+6)</t>
  </si>
  <si>
    <t>2</t>
  </si>
  <si>
    <t>3</t>
  </si>
  <si>
    <r>
      <t xml:space="preserve">dochód (wynik) po opodatkowaniu (zysk netto  +,strata  -) - </t>
    </r>
    <r>
      <rPr>
        <b/>
        <sz val="10"/>
        <rFont val="Arial"/>
        <family val="2"/>
        <charset val="238"/>
      </rPr>
      <t>wylicza się automatycznie po wypełnieniu  zakładki  "1_przychody_koszty"</t>
    </r>
  </si>
  <si>
    <t>Kapitały własne - wyliczają się automatycznie - w tym:</t>
  </si>
  <si>
    <t>2a</t>
  </si>
  <si>
    <t>2b</t>
  </si>
  <si>
    <t>Środki trwałe ogółem ( wiersz 2a+2b) które posiadała firma  na koniec okresu, z tego:</t>
  </si>
  <si>
    <t>4</t>
  </si>
  <si>
    <t>Zobowiązania bieżące razem(20+21+22+23)</t>
  </si>
  <si>
    <t>Należności  od odbiorców</t>
  </si>
  <si>
    <t>Gotówka - w bankach i w domu</t>
  </si>
  <si>
    <r>
      <t xml:space="preserve">pobrania włąścicielskie (-) lub wpłaty właścicielskie (+) w danym okresie - </t>
    </r>
    <r>
      <rPr>
        <b/>
        <sz val="10"/>
        <color indexed="8"/>
        <rFont val="Calibri"/>
        <family val="2"/>
        <charset val="238"/>
      </rPr>
      <t>wyliczają  się automatycznie</t>
    </r>
  </si>
  <si>
    <t>Środki  trwałe  razem (2+3+4)</t>
  </si>
  <si>
    <t>5</t>
  </si>
  <si>
    <t>6</t>
  </si>
  <si>
    <t>Środki obrotowe razem (7+8+9+10)</t>
  </si>
  <si>
    <t>Źródła finansowania majątku firmy</t>
  </si>
  <si>
    <t>16</t>
  </si>
  <si>
    <t>17</t>
  </si>
  <si>
    <t>18</t>
  </si>
  <si>
    <t>19</t>
  </si>
  <si>
    <t>20</t>
  </si>
  <si>
    <t>21</t>
  </si>
  <si>
    <t>19a</t>
  </si>
  <si>
    <t>22</t>
  </si>
  <si>
    <t>23</t>
  </si>
  <si>
    <t>Wskaźniki</t>
  </si>
  <si>
    <t>kapitał obrotowy netto</t>
  </si>
  <si>
    <t>płynność bieżąca</t>
  </si>
  <si>
    <t>Inne środki obrotowe / np.nalezności  z tytułu VAT, udzielone pożyczki kr/</t>
  </si>
  <si>
    <t>wysoka płynność</t>
  </si>
  <si>
    <t>zobow ogółem / aktywa</t>
  </si>
  <si>
    <t>zobow długotermin / kapitały własne</t>
  </si>
  <si>
    <t>inne zobowiązania bieżące</t>
  </si>
  <si>
    <t>inne  zobowiązania długoterminowe</t>
  </si>
  <si>
    <t>zobowiązania z tytułu podatków i do budżetu / np.. VAT i ZUS/</t>
  </si>
  <si>
    <t>udzielone poręczenia  innym firmom  i osobom - stan na koniec danego okresu</t>
  </si>
  <si>
    <r>
      <t xml:space="preserve"> a) nieruchomości grunty , budynki                                     </t>
    </r>
    <r>
      <rPr>
        <b/>
        <sz val="11"/>
        <rFont val="Arial CE"/>
        <charset val="238"/>
      </rPr>
      <t xml:space="preserve">  zbycie</t>
    </r>
  </si>
  <si>
    <r>
      <t xml:space="preserve"> b) maszyny , urządzenia , środki transportu , inne           </t>
    </r>
    <r>
      <rPr>
        <b/>
        <sz val="11"/>
        <rFont val="Arial CE"/>
        <charset val="238"/>
      </rPr>
      <t xml:space="preserve">   zbycie</t>
    </r>
  </si>
  <si>
    <t>Środki trwałe -                       nabycie  , z tego</t>
  </si>
  <si>
    <t>Projekcje dotyczące zmian w środkach  trwałych w firmie</t>
  </si>
  <si>
    <r>
      <t xml:space="preserve"> b) maszyny , urządzenia , środki transportu , inne           </t>
    </r>
    <r>
      <rPr>
        <b/>
        <sz val="11"/>
        <rFont val="Arial CE"/>
        <charset val="238"/>
      </rPr>
      <t xml:space="preserve">   nabycie</t>
    </r>
  </si>
  <si>
    <r>
      <rPr>
        <b/>
        <sz val="11"/>
        <rFont val="Arial CE"/>
        <charset val="238"/>
      </rPr>
      <t xml:space="preserve">Środki trwałe -  </t>
    </r>
    <r>
      <rPr>
        <sz val="11"/>
        <rFont val="Arial CE"/>
        <charset val="238"/>
      </rPr>
      <t xml:space="preserve">                                                          </t>
    </r>
    <r>
      <rPr>
        <b/>
        <sz val="11"/>
        <rFont val="Arial CE"/>
        <charset val="238"/>
      </rPr>
      <t>amortyzacja</t>
    </r>
  </si>
  <si>
    <r>
      <t xml:space="preserve"> a) nieruchomości grunty , budynki                                      </t>
    </r>
    <r>
      <rPr>
        <b/>
        <sz val="11"/>
        <rFont val="Arial CE"/>
        <charset val="238"/>
      </rPr>
      <t xml:space="preserve">  nabycie</t>
    </r>
  </si>
  <si>
    <t xml:space="preserve">Środki trwałe w budowie     - stan na koniec okresu, </t>
  </si>
  <si>
    <t>Inne aktywa trwałe -                   nabycie/zwiekszenie</t>
  </si>
  <si>
    <t>Inne aktywa trwałe -                    zbycie/zmniejszenie</t>
  </si>
  <si>
    <r>
      <rPr>
        <b/>
        <sz val="11"/>
        <rFont val="Arial"/>
        <family val="2"/>
        <charset val="238"/>
      </rPr>
      <t>Inne aktywa trwałe</t>
    </r>
    <r>
      <rPr>
        <sz val="11"/>
        <rFont val="Arial"/>
        <family val="2"/>
        <charset val="238"/>
      </rPr>
      <t xml:space="preserve"> - </t>
    </r>
    <r>
      <rPr>
        <b/>
        <sz val="11"/>
        <rFont val="Arial"/>
        <family val="2"/>
        <charset val="238"/>
      </rPr>
      <t>stan  na koniec okresu</t>
    </r>
  </si>
  <si>
    <t>Opisany powyżej sposób prezentacji czasu funkcjonowania przedsiębiorstwa  w zakładce 1  okresu ubiegłego  i okresu  bieżącego oraz faktycznego okresu funkcjonowania firmy  pozwala  na automatyczne ustalenie okresów prognozy w dalszych zakładkach.</t>
  </si>
  <si>
    <t xml:space="preserve"> Stany  „Zapasów” na koniec okresów historycznych wpisuje się odpowiednio  w poz. 10a,10b,10c i 10d – należy zwrócić uwagę  na to aby  stan zapasów  na koniec  danego okresu historycznego  był zgodny ze stanem zapasów na początku okresu następnego.  W przypadku okresu bieżącego  stan zapasów na koniec tego okresu przenosi się  automatycznie jako stan zapasów na początku okresu prognozowanego.</t>
  </si>
  <si>
    <t>Gotówka - w bankach i w firmie</t>
  </si>
  <si>
    <t xml:space="preserve">Gotówka -wpisz stan środków pieniężnych na rachunkach bankowych firmy i  trzymanych w kasie firmy na koniec podanych okresów </t>
  </si>
  <si>
    <t>Inne środki obrotowe - wpisz pozostałe nalezności  np.nalezności  z tytułu VAT</t>
  </si>
  <si>
    <t>zobowiązania z tytułu podatków i do budżetu / np. wobec  Urzędu Skarbowego i ZUS/</t>
  </si>
  <si>
    <t>inne zobowiązania bieżące - wg stanu na koniec okresów</t>
  </si>
  <si>
    <t>majątek i zobowiązania</t>
  </si>
  <si>
    <t>Lp.</t>
  </si>
  <si>
    <t>Zobowiązania firmy</t>
  </si>
  <si>
    <t>Inne aktywa /w tym np. udzielone pożyczki /</t>
  </si>
  <si>
    <t>1</t>
  </si>
  <si>
    <t>Inne  zobowiązania długoterminowe , np. leasing finansowy - których okres spłaty  był dłuższy niż 1 rok - wpisz kwotę do spłaty wg stanu na koniec podanych okresów</t>
  </si>
  <si>
    <t>zobowiązania z tytułu dostaw i usług - wpisz kwotę do spłaty  wg stanu na koniec podanych okresów</t>
  </si>
  <si>
    <t>zobowiązania z tytułu podatków i do budżetu / np. wobec  Urzędu Skarbowego i ZUS/- wpisz kwotę  zobowiązań na koniec okresu</t>
  </si>
  <si>
    <t>Inne środki obrotowe - pozostałe nalezności  np.nalezności  z tytułu VAT</t>
  </si>
  <si>
    <t>Planowane zmiany  w środkach trwałych w firmie</t>
  </si>
  <si>
    <t>planowana amortyzacja środków trwałych razem</t>
  </si>
  <si>
    <t>planowane kwoty które zwiększą wartość /stan/ śr trwałych w danym okresie</t>
  </si>
  <si>
    <t xml:space="preserve">Jeśli  np. Twoja firma  udzieliła  pożyczki innej firmie lub osobie albo  wydatkowała środki  na inne inwestycje  typu zakup udziałów  w innej firmie lub zakup akcji , obligacji - to wpisz wydatkowane na ten cel kwoty wg stanu na koniec podanych okresów </t>
  </si>
  <si>
    <t>planowane uzyskanie spłat udzielonych  przez firmę pożyczek lub planowana  sprzedaż udziałów  w innych firmach lub nabytych akcji i obligacji</t>
  </si>
  <si>
    <t>planowane kwoty  udzielenia  przez firmę pożyczek lub planowane  wydatki na zakup  udziałów  w innych firmach lub zakup akcji i obligacji</t>
  </si>
  <si>
    <t>planowane wydatki do poniesionia w okresie  , które zwiększą stan środków trwałych w budowie</t>
  </si>
  <si>
    <t>zmiany w śr trwałych</t>
  </si>
  <si>
    <t>Należności od odbiorców - wpisz sumę kwot jaką mieli do zapłacenia odbiorcy Twojej firmy na koniec podanych okresów(suma niezapłaconych faktur).</t>
  </si>
  <si>
    <t>planowana wartość amortyzacji środków trwałych w danych okresie</t>
  </si>
  <si>
    <t>pobrania włascicielskie "na życie"/na cele osobiste i na spłatę zobowiązań prywatnych/- w danym okresie</t>
  </si>
  <si>
    <t>Podpis wnioskodawcy ……………………………………………………..</t>
  </si>
  <si>
    <t>Formularz przygotowany został w programie  excell 97 – 2003 i składa się z 6 - ciu arkuszy (zakładek ). W arkuszach 1-4 należy wypełniać tylko białe  lub w niektórych  przypadkach dalej opisanych – różowe pola ( komórki). Kolorowe pola są chronione i nie można ich wypełnić. Arkusze 5 i 6 są tylko do odczytu.</t>
  </si>
  <si>
    <t>2_majątek i zobowiązania</t>
  </si>
  <si>
    <t>3_zmiany w śr trwałych</t>
  </si>
  <si>
    <r>
      <t xml:space="preserve">7. Proszę zwrócić uwagę na poz. 8.b , w której w okresach projekcji wpisuje się wyłącznie  koszty finansowe wynikające  z zaciągniętych zobowiązań </t>
    </r>
    <r>
      <rPr>
        <b/>
        <sz val="12"/>
        <color indexed="8"/>
        <rFont val="Calibri"/>
        <family val="2"/>
      </rPr>
      <t>wcześniejszych</t>
    </r>
    <r>
      <rPr>
        <sz val="12"/>
        <color indexed="8"/>
        <rFont val="Calibri"/>
        <family val="2"/>
      </rPr>
      <t xml:space="preserve"> – czyli  przed dniem złożenia wniosku o pożyczkę. Wnioskodawca nie prognozuje w tym  narzędziu  kosztów  finansowych dotyczących zobowiązań planowanych do  zaciągnięcia po dniu złożenia wniosku o pożyczkę.</t>
    </r>
  </si>
  <si>
    <t>8.  Pozycje  9a, 9b,9c i 9d  -  to stany zapasów  na początku okresów historycznych – jeśli nie wystąpiły  to pozostaną  domyślnie wartości „0”. Jeżeli wystąpiły -należy wpisać ich wartości.</t>
  </si>
  <si>
    <t>9. Należy brać pod uwagę, że dane wpisywane do zakładki 1  w zakresie  przychodów i głównych kosztów (wydatków) mają charakter  syntetyczny, tzn. że są efektem  własnych prognoz  Wnioskującego,  sporządzonych  w biznes planie. Formularz nie jest narzędziem budowy biznesplanu – pomaga jednak przyjęte w nim projekcje zweryfikować.</t>
  </si>
  <si>
    <t xml:space="preserve">10. W zakładce 1  w poz. 12  - podatek dochodowy -  widoczne są  komórki w kolorze różowym – oznacza to , że można je opcjonalnie nie wypełniać -wówczas podatek będzie oszacowany na bazie danych historycznych - lub wypełnić, czyli dokonać własnego oszacowania.  </t>
  </si>
  <si>
    <t>11. Należy zaznaczyć, iż pokazany na samym dole wynik ma jedynie charakter wstępny, orientacyjny,  gdyż:</t>
  </si>
  <si>
    <t xml:space="preserve">   2. nie uwzględnia prognozowanych wskaźników rotacji zapasów, które mogą być ustalane przez Analityka Funduszu inaczej dla projekcji niż wynika to z danych historycznych </t>
  </si>
  <si>
    <t>III. Zakładka  „2_majątek i zobowiązania”</t>
  </si>
  <si>
    <t>Dla gruntów, maszyn urządzeń, budynków – wpisuje się  ich wartości rynkowe na koniec danego okresu , oszacowane przez wnioskodawcę. Sposób wypełnienia  pól opisują  pojawiające się  w danych komórkach "dymki"  z komentarzem</t>
  </si>
  <si>
    <t>6. W poz. 8 „pozostałe wydatki”  wpisywane są koszty, które  są wykazywane  w KPiR w kolumnie 13 i nie są to zakupy towarów, koszty uboczne zakupu i wynagrodzenia. Poz. 8 jest sumą  poz. 8a,8b i 8c - w okresach historycznych  należy wpisać kwotę kosztów  - w okresach prognozy  ta pozycja sumuje się automatycznie. Jeśli w okresach historycznych kórka w wierszu  8c "koszty pozostałe" wyświetli sie na czerwono to oznacza błąd w sumowaniu poz. 8 "pozostałe wydatki".                                                                                                                                                                                                                                                                                         Wydatki związane z realizowaniem planowanego przedsięwzięcia, będące jednocześnie kosztami  np. remonty, prace adaptacyjne itp. powinny być zawarte w pozycji 8c2 „ koszty  inne” -  w przypadku okresów historycznych  ta pozycja wylicza się automatycznie  ( i jeśli  komórka będzie miała  tło i czcionkęm czerwoną  to oznacza błąd w wypełnieniu kosztów leasingu operacyjnego) a w przypadku okresów projekcji należy  wpisać koszty ręcznie.</t>
  </si>
  <si>
    <t>IV. Arkusz /zakładka/ „3_zmiany w śr  trwałych”</t>
  </si>
  <si>
    <t>2.  amortyzację środków trwałych będących w dyspozycji,  w prognozowanych okresach – poprzez ich oszacowywanie.</t>
  </si>
  <si>
    <t>Sposób wypełnienia  pól opisują  pojawiające się  w danych komórkach "dymki"  z komentarzem</t>
  </si>
  <si>
    <t>poz. 1 – dotyczą planowanych pobrań właścicielskich – czyli ile środków pieniężnych w danym okresie „wyjdzie” z firmy do właściciela. Aby oszacować te pobrania należy wziąć pod uwagę wydatki osobiste, na utrzymanie rodziny i na  spłaty zobowiązań  prywatnych  i rodzinnych ( np. spłaty kredytów hipotecznych  w danym okresie).</t>
  </si>
  <si>
    <t>Jeśli przewiduje się „włożenie”  środków prywatnych do działalności firmy lub otrzymanie dotacji na środki trwałe to należy wypełnić komórki w pozycji 2 lub 3.</t>
  </si>
  <si>
    <t>Pozycja 3  dotyczy  dotacji  na środki trwałe otrzymane w przeszłości  i planowane do uzyskania w okresach prognozy.</t>
  </si>
  <si>
    <t>1. wydatki/wpływy związane z nabywaniem i/lub sprzedawaniem gruntów, środków trwałych - wg cen brutto   ( z VAT)- tu należy wpisywać wydatki  związane z przedsięwzięciem finansowanym pożyczką,</t>
  </si>
  <si>
    <t>Komórki białe z pozycji 4 do 6 należy wypełnić w przypadku posiadania przez firmę na koniec okresu bieżącego  kredytów i pożyczek i/lub innych zobowiązań długoterminowych. Należy wypełniać dane dotyczące spłat lub wypłat  dotychczasowych kredytów i innych zobowiązań  na podstawie  obowiązujących umów. Jeśli firma posiada wiele kredytów, należy do formularza wpisywać dane łączne .</t>
  </si>
  <si>
    <t xml:space="preserve">Należy pamiętać o wypełnieniu  poz. 7 dotyczącej kwoty wnioskowanej pożyczki </t>
  </si>
  <si>
    <t>Data</t>
  </si>
  <si>
    <r>
      <rPr>
        <b/>
        <sz val="14"/>
        <color indexed="9"/>
        <rFont val="Calibri"/>
        <family val="2"/>
      </rPr>
      <t xml:space="preserve">Formularz  uproszczonego rachunku zysków i strat      </t>
    </r>
    <r>
      <rPr>
        <sz val="14"/>
        <color indexed="9"/>
        <rFont val="Calibri"/>
        <family val="2"/>
      </rPr>
      <t xml:space="preserve">                       </t>
    </r>
    <r>
      <rPr>
        <sz val="10"/>
        <color indexed="9"/>
        <rFont val="Calibri"/>
        <family val="2"/>
      </rPr>
      <t>proszę wypełniać tylko białe pola i ewentualnie różowe</t>
    </r>
  </si>
  <si>
    <r>
      <t xml:space="preserve">odsetki od kredytów, pozyczek -  </t>
    </r>
    <r>
      <rPr>
        <b/>
        <sz val="10"/>
        <color indexed="8"/>
        <rFont val="Calibri"/>
        <family val="2"/>
      </rPr>
      <t xml:space="preserve"> dotychczasowych</t>
    </r>
  </si>
  <si>
    <r>
      <t xml:space="preserve">Jeśli Twoja firma  miała niedokończone inwestycje na koniec podanych okresów  to wpisz   kwotę wydatkowanych środków na tą inwestycje  od początku jej realizacji do końca danego okresu / </t>
    </r>
    <r>
      <rPr>
        <b/>
        <sz val="11"/>
        <rFont val="Calibri"/>
        <family val="2"/>
      </rPr>
      <t>tzw środki trwałe w budowie/</t>
    </r>
  </si>
  <si>
    <r>
      <t>nieruchomości grunty , budynki -</t>
    </r>
    <r>
      <rPr>
        <b/>
        <sz val="11"/>
        <rFont val="Calibri"/>
        <family val="2"/>
      </rPr>
      <t xml:space="preserve"> planowana  sprzedaż</t>
    </r>
  </si>
  <si>
    <r>
      <t xml:space="preserve">maszyny , urządzenia , środki transportu , inne   - </t>
    </r>
    <r>
      <rPr>
        <b/>
        <sz val="11"/>
        <rFont val="Calibri"/>
        <family val="2"/>
      </rPr>
      <t xml:space="preserve"> planowana sprzedaż</t>
    </r>
  </si>
  <si>
    <r>
      <t xml:space="preserve">Formularz danych dodatkowych   </t>
    </r>
    <r>
      <rPr>
        <b/>
        <sz val="14"/>
        <color indexed="10"/>
        <rFont val="Calibri"/>
        <family val="2"/>
      </rPr>
      <t>proszę wypełniać tylko białe pola</t>
    </r>
  </si>
  <si>
    <r>
      <t xml:space="preserve">Jeśli Twoja firma posiadała </t>
    </r>
    <r>
      <rPr>
        <b/>
        <sz val="11"/>
        <rFont val="Calibri"/>
        <family val="2"/>
      </rPr>
      <t xml:space="preserve">nieruchomości: grunty </t>
    </r>
    <r>
      <rPr>
        <sz val="11"/>
        <rFont val="Calibri"/>
        <family val="2"/>
      </rPr>
      <t>- wprowadź wartości z ewidencji środków trwałych, jeśli jej nie prowadzisz to oszacuj ich wartość w PLN na koniec podanych okresów</t>
    </r>
  </si>
  <si>
    <r>
      <t xml:space="preserve">Jeśli Twoja firma posiadała </t>
    </r>
    <r>
      <rPr>
        <b/>
        <sz val="11"/>
        <rFont val="Calibri"/>
        <family val="2"/>
      </rPr>
      <t xml:space="preserve">maszyny, urządzenia, środki transportu, budynki </t>
    </r>
    <r>
      <rPr>
        <sz val="11"/>
        <rFont val="Calibri"/>
        <family val="2"/>
      </rPr>
      <t xml:space="preserve"> lub inne tego typu środki trwałe - wprowadź wartości z ewidencji środków trwałych, jeśli jej nie prowadzisz to oszacuj ich wartość w PLN na koniec podanych okresów.</t>
    </r>
  </si>
  <si>
    <r>
      <t>nieruchomości grunty  -</t>
    </r>
    <r>
      <rPr>
        <b/>
        <sz val="11"/>
        <rFont val="Calibri"/>
        <family val="2"/>
      </rPr>
      <t xml:space="preserve"> planowane  zakupy</t>
    </r>
  </si>
  <si>
    <r>
      <t xml:space="preserve">maszyny , urządzenia , środki transportu , budynki  inne   - </t>
    </r>
    <r>
      <rPr>
        <b/>
        <sz val="11"/>
        <rFont val="Calibri"/>
        <family val="2"/>
      </rPr>
      <t xml:space="preserve"> planowane  zakupy</t>
    </r>
  </si>
  <si>
    <t>nieruchomości grunty</t>
  </si>
  <si>
    <t>maszyny , urządzenia , środki transportu , budynki  inne</t>
  </si>
  <si>
    <t>nieruchomości grunty  - planowane  zakupy</t>
  </si>
  <si>
    <t>maszyny , urządzenia , środki transportu , budynki , inne   -  planowane  zakupy</t>
  </si>
  <si>
    <t>nieruchomości grunty  - planowana  sprzedaż</t>
  </si>
  <si>
    <t>maszyny , urządzenia , środki transportu , budynki  inne   -  planowana sprzedaż</t>
  </si>
  <si>
    <t>maszyny , urządzenia , środki transportu , budynki inne</t>
  </si>
  <si>
    <t>MJsm</t>
  </si>
  <si>
    <t xml:space="preserve">w tym przeterminowane powyżej 180 dni </t>
  </si>
  <si>
    <t xml:space="preserve">w tym przeterminowane powyżej 180 dni - licząc od  umówionego terminu płatności </t>
  </si>
  <si>
    <t>w tym wpisz  kwotę  jaką zalegali odbiorcy Twojej  firmy   powyżej 180 dni od umówionego terminu płatności</t>
  </si>
  <si>
    <t xml:space="preserve">wnioskowana planowana pożyczka obrotowa </t>
  </si>
  <si>
    <t>wnioskowany okres pożyczki w m-cach</t>
  </si>
  <si>
    <t>planowana kwota wypłaty w danym okresie</t>
  </si>
  <si>
    <t xml:space="preserve">wnioskowana planowana pożyczka  hipoteczna </t>
  </si>
  <si>
    <t>planowane zaciągnięcie innych kredytów i pozyczek spłacanych ratalnie</t>
  </si>
  <si>
    <t>planowany okres kredytów pożyczek  w m-cach</t>
  </si>
  <si>
    <t>planowana / łączna/ kwota wypłat w danym okresie</t>
  </si>
  <si>
    <t xml:space="preserve">planowane kwoty spłat  innych kredytów i pozyczek / z poz .9/ </t>
  </si>
  <si>
    <t xml:space="preserve"> dane w w zł.</t>
  </si>
  <si>
    <t>3 okresy  prognozy dla  pojedynczej pożyczki obrotowej</t>
  </si>
  <si>
    <t>4 okresy prognozy dla  pozostałych rodzajów pożyczek pojedynczych i  dla wersji  wszystkich rodzajów pożyczek łącznie</t>
  </si>
  <si>
    <t xml:space="preserve">wersja  </t>
  </si>
  <si>
    <t>rok</t>
  </si>
  <si>
    <t>zakup towarów</t>
  </si>
  <si>
    <t>zakup surowców, materiałó do działalności produkcyjnej</t>
  </si>
  <si>
    <t>zakup surowców, materiałó do działalności usługowej</t>
  </si>
  <si>
    <t xml:space="preserve"> ….wciśnij "+" dla 4 okresów projekcji                         …. wciśnij "-" dla 3 okresów projekcji</t>
  </si>
  <si>
    <t>do ukrycia</t>
  </si>
  <si>
    <t>Dane  o nowych kredytach i pożyczkach</t>
  </si>
  <si>
    <t>dane w zł.</t>
  </si>
  <si>
    <t>proszę wypełniać tylko białe pola i ewentualnie różowe</t>
  </si>
  <si>
    <t>Poniżej mogą się pojawić ewentualne ostrzeżenia  o możliwych  błędach w wypełnianiu arkusza</t>
  </si>
  <si>
    <t xml:space="preserve"> ….wciśnij "+" dla 4 okresów projekcji                                …. wciśnij "-" dla 3 okresów projekcji</t>
  </si>
  <si>
    <t>Ustalenie  danych nt majątku i zobowiązań firmy  - okresy historyczne                                     dame w zł.</t>
  </si>
  <si>
    <t>okres bieżący - historyczny</t>
  </si>
  <si>
    <t>wnioskowana planowana pożyczka  inwestycyjno obrotowa - ogółem,</t>
  </si>
  <si>
    <t>w tym na cele obrotowe</t>
  </si>
  <si>
    <t>Dane  o zobowiązaniach finansowych</t>
  </si>
  <si>
    <t>wymagana spłata   w danym okresie kredytów dotychczasowych   obrotowych /z terminarzem spłat/</t>
  </si>
  <si>
    <t xml:space="preserve">wymagane spłaty  kredytów dotychczasowych </t>
  </si>
  <si>
    <t xml:space="preserve">wymagana spłata w danym okresie dotychczasowych kredytów długoterminowych   </t>
  </si>
  <si>
    <t xml:space="preserve">w tym saldo  na koniec okresu bieżącego kredytów  i pożyczek   na cele obrotowe  </t>
  </si>
  <si>
    <t>formularz bazowy  Pożyczka Rozwojowa - uproszczone ewidencje</t>
  </si>
  <si>
    <t>02 06</t>
  </si>
  <si>
    <t>Instrukcja obsługi Formularza  dla Pożyczki Rozwojowej</t>
  </si>
  <si>
    <t>stosowanego  dla przedsiębiorstw prowadzących uproszczone ewidencje podatkowe i wnioskujących o  pożyczkę rozojową  lub  pakiet pożyczek rozwojowych.</t>
  </si>
  <si>
    <t>Rok okresu bieżącego, czyli 2024 r. ustawia się wówczas automatycznie.</t>
  </si>
  <si>
    <t>okres ubiegły 1</t>
  </si>
  <si>
    <t>okres ubiegły 2</t>
  </si>
  <si>
    <t>Np. jeśli formularz wypełniamy we wrześniu 2024 r. to  okresem ubiegłym 2 będzie 2023  - natomiast okresem bieżącym  „styczeń-czerwiec”  bo danych na koniec września jeszcze nie ma.</t>
  </si>
  <si>
    <t xml:space="preserve">Jeśli formularz wypełniamy w październiku 2024 r. to  okresem ubiegłym  2 będzie  również 2023 r.  a okresem bieżącym  historycznym „styczeń-wrzesień” 2024 r.  </t>
  </si>
  <si>
    <t>3. Proszę pod ustalonymi okresami ubiegłym i  okresem bieżącym,  posługując się również listą rozwijaną, wybrać   czas funkcjonowania firmy w dniach.  Jest to czas  rzeczywisty od momentu rejestracji przedsiębiorstwa. Przykładowo: firma jest zarejestrowana 15 marca 2022 r.,  a formularz jest wypełniany  w październiku 2024 r.</t>
  </si>
  <si>
    <t>Jako okres ubiegły 2  należy wybrać  "2023" i "360" dni  jako czas funkcjonowania.</t>
  </si>
  <si>
    <t>Jeśli firma została zarejestrowana 15 lipca 2024 r. a formularz jest wypełniany  w październiku  2024 to:</t>
  </si>
  <si>
    <t>Są 3 okresy historyczne :  „okres  ubiegły 1”, "okres ubiegły  2" i  „okres bieżący historyczny"”. Pod tymi nazwami znajdują się białe komórki, które wypełnia się poprzez  wybór z listy rozwijanej   odpowiedniego roku . Po wybraniu roku ubiegłego 2 rok bieżący  historyczny podstawi się automatycznie.</t>
  </si>
  <si>
    <t>ilość dni  funkcjonowania  w okresie</t>
  </si>
  <si>
    <t>Należy wybrać  „2022” r.  jako  okres ubiegły 1  i „270” dni jako rzeczywisty  czas funkcjonowania (w liście rozwijanej przedziały  wyboru rosną  o 90 dni) w okresie ubiegłym 1.</t>
  </si>
  <si>
    <t>Jako okres "bieżący  historyczny"  należy wybrać „styczeń-wrzesień”  (rok 2024 automatycznie się pojawi) i następnie wybrać  270 dni jako rzeczywisty czas funkcjonowania w okresie bieżącym . Okresy prognozy i dni funkcjonowania w tych okresach pojawiają się automatycznie.</t>
  </si>
  <si>
    <t>należy wybrać  „2022” r.  jako  okres bieżący historyczny 1 i „0” dni jako rzeczywisty  czas funkcjonowania w tym okresie, następnie wybrać "2023" jako okres historyczny 2 i "0" dni jako rzeczywisty czas funkcjonowania w tym okresie  - okres bieżący historyczny  pojawi  się automatycznie  jako "2024" . Na końcu należy wybrać z listy rozwijanej  "styczeń-czerwiec" i pod spodem  czas funkcjonowania "180" dni</t>
  </si>
  <si>
    <t>Uwaga:</t>
  </si>
  <si>
    <t>w zakładkach 1, 3 oraz 4 istnieje możliwość ukrywania  4-tego okresu prognozy  - należy  to robić  w przypadku  wnioskowania  wyłącznie o pożyczkę obrotową . W przypadku  wnioskowania oprócz pożyczki obrotowej jednocześnie  o inną pożyczkę  lub  wnioskowania o  inną pożyczkę  z pakietu pożyczek rozwojowych  - należy  sporządzać projekcje dla 4 okresów i odkryć  czwarty okres projekcji.</t>
  </si>
  <si>
    <t xml:space="preserve">4. Należy wprowadzić dane historyczne oraz dane prognozowane  dotyczące   przychodów ze sprzedaży towarów, produktów i usług oraz dane dotyczące  wydatków i poniesionych kosztów. Wypełnia się  pola wyłącznie białe i ewentualnie różowe  . </t>
  </si>
  <si>
    <t xml:space="preserve">W przypadku firm prowadzących KPiR i prowadzących zarówno działalność handlową jak i produkcyjną  lub usługową, podział przychodów   też może być oszacowany. Przychody  łączne  muszą dokładnie odpowiadać  KPiR lub z ewidencji przychodów w przypadku ryczałtowców. </t>
  </si>
  <si>
    <t>Należy zwrócić uwagę  aby w przypadku np.  wpisywania  danych  dotyczących  wyłącznie przychodów z działalności  produkcyjbej  nie wpisywać  zakupów   towarów  lub surowców z działalności  usługowej lub handlowej - wówczas w arkuszu 1 pojawi się czerwoną czcionką ostrzeżenie  o możliwych błędach.</t>
  </si>
  <si>
    <t>wpisz nazwę firmy</t>
  </si>
  <si>
    <t xml:space="preserve">spłaty rat kapitałowych leasingu finansowego i innych zobowiązań długoterminowych - w danym okresie </t>
  </si>
  <si>
    <t>Kredyty i pożyczki długoterminowe - wpisz kwotę do spłaty / saldo/ wg stanu na koniec podanych okresów</t>
  </si>
  <si>
    <t>Kredyty i pożyczki  krótkoterminowe - wpisz kwotę do spłaty / saldo/wg stanu na koniec  podanych okresów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</si>
</sst>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80" x14ac:knownFonts="1">
    <font>
      <sz val="11"/>
      <color theme="1"/>
      <name val="Calibri"/>
      <family val="2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1"/>
      <name val="Tahoma"/>
      <family val="2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sz val="12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sz val="10"/>
      <color indexed="9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b/>
      <sz val="14"/>
      <color indexed="10"/>
      <name val="Calibri"/>
      <family val="2"/>
    </font>
    <font>
      <b/>
      <sz val="12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Arial CE"/>
      <charset val="238"/>
    </font>
    <font>
      <sz val="14"/>
      <color indexed="9"/>
      <name val="Calibri"/>
      <family val="2"/>
      <scheme val="minor"/>
    </font>
    <font>
      <b/>
      <sz val="12"/>
      <color theme="0"/>
      <name val="Arial CE"/>
      <charset val="238"/>
    </font>
    <font>
      <sz val="11"/>
      <color theme="2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2"/>
      <color indexed="9"/>
      <name val="Calibri"/>
      <family val="2"/>
      <scheme val="minor"/>
    </font>
    <font>
      <b/>
      <i/>
      <sz val="12"/>
      <color indexed="8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20">
    <xf numFmtId="0" fontId="0" fillId="0" borderId="0" xfId="0"/>
    <xf numFmtId="0" fontId="0" fillId="2" borderId="0" xfId="0" applyFill="1"/>
    <xf numFmtId="0" fontId="0" fillId="3" borderId="0" xfId="0" applyFill="1"/>
    <xf numFmtId="0" fontId="0" fillId="5" borderId="2" xfId="0" applyFill="1" applyBorder="1"/>
    <xf numFmtId="49" fontId="3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horizontal="left" vertical="center" wrapText="1"/>
      <protection hidden="1"/>
    </xf>
    <xf numFmtId="49" fontId="3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Protection="1">
      <protection hidden="1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0" fillId="7" borderId="3" xfId="0" applyFill="1" applyBorder="1" applyProtection="1"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0" fillId="5" borderId="2" xfId="0" applyFill="1" applyBorder="1" applyProtection="1">
      <protection hidden="1"/>
    </xf>
    <xf numFmtId="0" fontId="0" fillId="2" borderId="0" xfId="0" applyFill="1" applyProtection="1">
      <protection hidden="1"/>
    </xf>
    <xf numFmtId="0" fontId="20" fillId="4" borderId="1" xfId="0" applyFont="1" applyFill="1" applyBorder="1" applyAlignment="1" applyProtection="1">
      <alignment horizontal="center" vertical="center"/>
      <protection hidden="1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0" fontId="16" fillId="4" borderId="1" xfId="0" applyFont="1" applyFill="1" applyBorder="1" applyAlignment="1" applyProtection="1">
      <alignment horizontal="right" vertical="center"/>
      <protection hidden="1"/>
    </xf>
    <xf numFmtId="49" fontId="21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21" fillId="2" borderId="1" xfId="0" applyNumberFormat="1" applyFont="1" applyFill="1" applyBorder="1" applyAlignment="1" applyProtection="1">
      <alignment vertical="center" wrapText="1"/>
      <protection hidden="1"/>
    </xf>
    <xf numFmtId="49" fontId="22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22" fillId="4" borderId="1" xfId="0" applyNumberFormat="1" applyFont="1" applyFill="1" applyBorder="1" applyAlignment="1" applyProtection="1">
      <alignment vertical="center" wrapText="1"/>
      <protection hidden="1"/>
    </xf>
    <xf numFmtId="3" fontId="22" fillId="2" borderId="1" xfId="0" applyNumberFormat="1" applyFont="1" applyFill="1" applyBorder="1" applyAlignment="1" applyProtection="1">
      <alignment vertical="center" wrapText="1"/>
      <protection hidden="1"/>
    </xf>
    <xf numFmtId="3" fontId="23" fillId="2" borderId="1" xfId="0" applyNumberFormat="1" applyFont="1" applyFill="1" applyBorder="1" applyAlignment="1" applyProtection="1">
      <alignment vertical="center" wrapText="1"/>
      <protection hidden="1"/>
    </xf>
    <xf numFmtId="49" fontId="22" fillId="4" borderId="8" xfId="0" applyNumberFormat="1" applyFont="1" applyFill="1" applyBorder="1" applyAlignment="1" applyProtection="1">
      <alignment horizontal="center" vertical="center" wrapText="1"/>
      <protection hidden="1"/>
    </xf>
    <xf numFmtId="49" fontId="16" fillId="4" borderId="1" xfId="0" applyNumberFormat="1" applyFont="1" applyFill="1" applyBorder="1" applyAlignment="1" applyProtection="1">
      <alignment horizontal="center" vertical="center"/>
      <protection hidden="1"/>
    </xf>
    <xf numFmtId="3" fontId="21" fillId="4" borderId="1" xfId="0" applyNumberFormat="1" applyFont="1" applyFill="1" applyBorder="1" applyAlignment="1" applyProtection="1">
      <alignment vertical="center" wrapText="1"/>
      <protection hidden="1"/>
    </xf>
    <xf numFmtId="3" fontId="24" fillId="4" borderId="1" xfId="0" applyNumberFormat="1" applyFont="1" applyFill="1" applyBorder="1" applyAlignment="1" applyProtection="1">
      <alignment vertical="center" wrapText="1"/>
      <protection hidden="1"/>
    </xf>
    <xf numFmtId="3" fontId="21" fillId="0" borderId="8" xfId="0" applyNumberFormat="1" applyFont="1" applyBorder="1" applyAlignment="1" applyProtection="1">
      <alignment vertical="center" wrapText="1"/>
      <protection hidden="1"/>
    </xf>
    <xf numFmtId="49" fontId="24" fillId="4" borderId="8" xfId="0" applyNumberFormat="1" applyFont="1" applyFill="1" applyBorder="1" applyAlignment="1" applyProtection="1">
      <alignment horizontal="center" vertical="center" wrapText="1"/>
      <protection hidden="1"/>
    </xf>
    <xf numFmtId="3" fontId="22" fillId="4" borderId="8" xfId="0" applyNumberFormat="1" applyFont="1" applyFill="1" applyBorder="1" applyAlignment="1" applyProtection="1">
      <alignment vertical="center" wrapText="1"/>
      <protection hidden="1"/>
    </xf>
    <xf numFmtId="49" fontId="24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23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21" fillId="0" borderId="1" xfId="0" applyNumberFormat="1" applyFont="1" applyBorder="1" applyAlignment="1" applyProtection="1">
      <alignment vertical="center" wrapText="1"/>
      <protection hidden="1"/>
    </xf>
    <xf numFmtId="3" fontId="16" fillId="0" borderId="1" xfId="0" applyNumberFormat="1" applyFont="1" applyBorder="1" applyAlignment="1" applyProtection="1">
      <alignment vertical="center"/>
      <protection hidden="1"/>
    </xf>
    <xf numFmtId="3" fontId="16" fillId="4" borderId="1" xfId="0" applyNumberFormat="1" applyFont="1" applyFill="1" applyBorder="1" applyAlignment="1" applyProtection="1">
      <alignment vertical="center"/>
      <protection hidden="1"/>
    </xf>
    <xf numFmtId="3" fontId="21" fillId="0" borderId="1" xfId="0" applyNumberFormat="1" applyFont="1" applyBorder="1" applyAlignment="1" applyProtection="1">
      <alignment vertical="center"/>
      <protection hidden="1"/>
    </xf>
    <xf numFmtId="0" fontId="19" fillId="4" borderId="1" xfId="0" applyFont="1" applyFill="1" applyBorder="1" applyAlignment="1" applyProtection="1">
      <alignment horizontal="center"/>
      <protection hidden="1"/>
    </xf>
    <xf numFmtId="3" fontId="23" fillId="0" borderId="1" xfId="0" applyNumberFormat="1" applyFont="1" applyBorder="1" applyProtection="1">
      <protection hidden="1"/>
    </xf>
    <xf numFmtId="3" fontId="16" fillId="2" borderId="1" xfId="0" applyNumberFormat="1" applyFont="1" applyFill="1" applyBorder="1" applyAlignment="1" applyProtection="1">
      <alignment vertical="center"/>
      <protection hidden="1"/>
    </xf>
    <xf numFmtId="3" fontId="10" fillId="4" borderId="1" xfId="0" applyNumberFormat="1" applyFont="1" applyFill="1" applyBorder="1" applyAlignment="1" applyProtection="1">
      <alignment horizontal="center"/>
      <protection hidden="1"/>
    </xf>
    <xf numFmtId="3" fontId="7" fillId="4" borderId="1" xfId="0" applyNumberFormat="1" applyFont="1" applyFill="1" applyBorder="1" applyAlignment="1" applyProtection="1">
      <alignment horizontal="center" wrapText="1"/>
      <protection hidden="1"/>
    </xf>
    <xf numFmtId="0" fontId="0" fillId="4" borderId="0" xfId="0" applyFill="1"/>
    <xf numFmtId="3" fontId="7" fillId="2" borderId="9" xfId="0" applyNumberFormat="1" applyFont="1" applyFill="1" applyBorder="1" applyAlignment="1" applyProtection="1">
      <alignment vertical="center" wrapText="1"/>
      <protection locked="0"/>
    </xf>
    <xf numFmtId="3" fontId="21" fillId="4" borderId="1" xfId="0" applyNumberFormat="1" applyFont="1" applyFill="1" applyBorder="1" applyAlignment="1" applyProtection="1">
      <alignment horizontal="left" vertical="center" wrapText="1"/>
      <protection hidden="1"/>
    </xf>
    <xf numFmtId="3" fontId="22" fillId="4" borderId="1" xfId="0" applyNumberFormat="1" applyFont="1" applyFill="1" applyBorder="1" applyAlignment="1" applyProtection="1">
      <alignment horizontal="left" vertical="center" wrapText="1"/>
      <protection hidden="1"/>
    </xf>
    <xf numFmtId="3" fontId="16" fillId="4" borderId="1" xfId="0" applyNumberFormat="1" applyFont="1" applyFill="1" applyBorder="1" applyAlignment="1" applyProtection="1">
      <alignment horizontal="left" vertical="center"/>
      <protection hidden="1"/>
    </xf>
    <xf numFmtId="3" fontId="24" fillId="4" borderId="8" xfId="0" applyNumberFormat="1" applyFont="1" applyFill="1" applyBorder="1" applyAlignment="1" applyProtection="1">
      <alignment vertical="center" wrapText="1"/>
      <protection hidden="1"/>
    </xf>
    <xf numFmtId="3" fontId="23" fillId="4" borderId="8" xfId="0" applyNumberFormat="1" applyFont="1" applyFill="1" applyBorder="1" applyAlignment="1" applyProtection="1">
      <alignment vertical="center" wrapText="1"/>
      <protection hidden="1"/>
    </xf>
    <xf numFmtId="3" fontId="23" fillId="4" borderId="1" xfId="0" applyNumberFormat="1" applyFont="1" applyFill="1" applyBorder="1" applyAlignment="1" applyProtection="1">
      <alignment vertical="center"/>
      <protection hidden="1"/>
    </xf>
    <xf numFmtId="3" fontId="16" fillId="4" borderId="0" xfId="0" applyNumberFormat="1" applyFont="1" applyFill="1" applyAlignment="1" applyProtection="1">
      <alignment vertical="center"/>
      <protection hidden="1"/>
    </xf>
    <xf numFmtId="0" fontId="28" fillId="0" borderId="0" xfId="0" applyFont="1"/>
    <xf numFmtId="0" fontId="29" fillId="0" borderId="0" xfId="0" applyFont="1" applyAlignment="1" applyProtection="1">
      <alignment vertical="center" wrapText="1"/>
      <protection hidden="1"/>
    </xf>
    <xf numFmtId="0" fontId="28" fillId="0" borderId="0" xfId="0" applyFont="1" applyAlignment="1" applyProtection="1">
      <alignment wrapText="1"/>
      <protection hidden="1"/>
    </xf>
    <xf numFmtId="0" fontId="28" fillId="0" borderId="0" xfId="0" applyFont="1" applyAlignment="1">
      <alignment wrapText="1"/>
    </xf>
    <xf numFmtId="0" fontId="28" fillId="0" borderId="0" xfId="0" applyFont="1" applyAlignment="1" applyProtection="1">
      <alignment vertical="center" wrapText="1"/>
      <protection hidden="1"/>
    </xf>
    <xf numFmtId="165" fontId="16" fillId="4" borderId="1" xfId="1" applyNumberFormat="1" applyFont="1" applyFill="1" applyBorder="1" applyAlignment="1" applyProtection="1">
      <alignment vertical="center"/>
      <protection hidden="1"/>
    </xf>
    <xf numFmtId="165" fontId="16" fillId="2" borderId="1" xfId="1" applyNumberFormat="1" applyFont="1" applyFill="1" applyBorder="1" applyAlignment="1" applyProtection="1">
      <alignment vertical="center"/>
      <protection hidden="1"/>
    </xf>
    <xf numFmtId="0" fontId="0" fillId="12" borderId="0" xfId="0" applyFill="1"/>
    <xf numFmtId="0" fontId="0" fillId="13" borderId="0" xfId="0" applyFill="1"/>
    <xf numFmtId="0" fontId="10" fillId="9" borderId="8" xfId="0" applyFont="1" applyFill="1" applyBorder="1" applyAlignment="1">
      <alignment vertical="center" wrapText="1"/>
    </xf>
    <xf numFmtId="0" fontId="12" fillId="0" borderId="0" xfId="0" applyFont="1" applyAlignment="1" applyProtection="1">
      <alignment vertical="center" wrapText="1"/>
      <protection hidden="1"/>
    </xf>
    <xf numFmtId="49" fontId="16" fillId="12" borderId="8" xfId="0" applyNumberFormat="1" applyFont="1" applyFill="1" applyBorder="1" applyAlignment="1" applyProtection="1">
      <alignment horizontal="center" vertical="center"/>
      <protection hidden="1"/>
    </xf>
    <xf numFmtId="3" fontId="16" fillId="12" borderId="1" xfId="0" applyNumberFormat="1" applyFont="1" applyFill="1" applyBorder="1" applyAlignment="1" applyProtection="1">
      <alignment vertical="center"/>
      <protection hidden="1"/>
    </xf>
    <xf numFmtId="3" fontId="21" fillId="4" borderId="6" xfId="0" applyNumberFormat="1" applyFont="1" applyFill="1" applyBorder="1" applyAlignment="1" applyProtection="1">
      <alignment vertical="center" wrapText="1"/>
      <protection hidden="1"/>
    </xf>
    <xf numFmtId="3" fontId="21" fillId="4" borderId="2" xfId="0" applyNumberFormat="1" applyFont="1" applyFill="1" applyBorder="1" applyAlignment="1" applyProtection="1">
      <alignment vertical="center" wrapText="1"/>
      <protection hidden="1"/>
    </xf>
    <xf numFmtId="3" fontId="21" fillId="4" borderId="3" xfId="0" applyNumberFormat="1" applyFont="1" applyFill="1" applyBorder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3" fontId="10" fillId="4" borderId="8" xfId="0" applyNumberFormat="1" applyFont="1" applyFill="1" applyBorder="1" applyAlignment="1" applyProtection="1">
      <alignment horizontal="center" vertical="center"/>
      <protection hidden="1"/>
    </xf>
    <xf numFmtId="3" fontId="10" fillId="4" borderId="9" xfId="0" applyNumberFormat="1" applyFont="1" applyFill="1" applyBorder="1" applyAlignment="1" applyProtection="1">
      <alignment horizontal="center" vertical="center"/>
      <protection hidden="1"/>
    </xf>
    <xf numFmtId="0" fontId="27" fillId="9" borderId="10" xfId="0" applyFont="1" applyFill="1" applyBorder="1" applyAlignment="1" applyProtection="1">
      <alignment horizontal="center" vertical="center" textRotation="90" wrapText="1"/>
      <protection hidden="1"/>
    </xf>
    <xf numFmtId="0" fontId="5" fillId="14" borderId="0" xfId="0" applyFont="1" applyFill="1" applyAlignment="1">
      <alignment vertical="center"/>
    </xf>
    <xf numFmtId="0" fontId="0" fillId="14" borderId="0" xfId="0" applyFill="1"/>
    <xf numFmtId="0" fontId="32" fillId="14" borderId="0" xfId="0" applyFont="1" applyFill="1" applyAlignment="1">
      <alignment vertical="center"/>
    </xf>
    <xf numFmtId="0" fontId="0" fillId="15" borderId="0" xfId="0" applyFill="1"/>
    <xf numFmtId="0" fontId="0" fillId="16" borderId="0" xfId="0" applyFill="1"/>
    <xf numFmtId="49" fontId="23" fillId="12" borderId="1" xfId="0" applyNumberFormat="1" applyFont="1" applyFill="1" applyBorder="1" applyAlignment="1">
      <alignment horizontal="center" vertical="center" wrapText="1"/>
    </xf>
    <xf numFmtId="3" fontId="23" fillId="12" borderId="8" xfId="0" applyNumberFormat="1" applyFont="1" applyFill="1" applyBorder="1" applyAlignment="1">
      <alignment vertical="center" wrapText="1"/>
    </xf>
    <xf numFmtId="3" fontId="23" fillId="12" borderId="7" xfId="0" applyNumberFormat="1" applyFont="1" applyFill="1" applyBorder="1" applyAlignment="1">
      <alignment vertical="center" wrapText="1"/>
    </xf>
    <xf numFmtId="49" fontId="25" fillId="12" borderId="1" xfId="0" applyNumberFormat="1" applyFont="1" applyFill="1" applyBorder="1" applyAlignment="1" applyProtection="1">
      <alignment horizontal="center"/>
      <protection hidden="1"/>
    </xf>
    <xf numFmtId="3" fontId="25" fillId="12" borderId="1" xfId="0" applyNumberFormat="1" applyFont="1" applyFill="1" applyBorder="1" applyAlignment="1" applyProtection="1">
      <alignment horizontal="left"/>
      <protection hidden="1"/>
    </xf>
    <xf numFmtId="3" fontId="23" fillId="12" borderId="8" xfId="0" applyNumberFormat="1" applyFont="1" applyFill="1" applyBorder="1" applyAlignment="1" applyProtection="1">
      <alignment horizontal="left" wrapText="1"/>
      <protection hidden="1"/>
    </xf>
    <xf numFmtId="49" fontId="25" fillId="12" borderId="1" xfId="0" applyNumberFormat="1" applyFont="1" applyFill="1" applyBorder="1" applyAlignment="1" applyProtection="1">
      <alignment horizontal="center" vertical="center"/>
      <protection hidden="1"/>
    </xf>
    <xf numFmtId="0" fontId="16" fillId="12" borderId="1" xfId="0" applyFont="1" applyFill="1" applyBorder="1" applyAlignment="1" applyProtection="1">
      <alignment horizontal="center"/>
      <protection hidden="1"/>
    </xf>
    <xf numFmtId="3" fontId="16" fillId="12" borderId="1" xfId="0" applyNumberFormat="1" applyFont="1" applyFill="1" applyBorder="1" applyAlignment="1" applyProtection="1">
      <alignment wrapText="1"/>
      <protection hidden="1"/>
    </xf>
    <xf numFmtId="3" fontId="25" fillId="12" borderId="1" xfId="0" applyNumberFormat="1" applyFont="1" applyFill="1" applyBorder="1" applyAlignment="1" applyProtection="1">
      <alignment wrapText="1"/>
      <protection hidden="1"/>
    </xf>
    <xf numFmtId="0" fontId="16" fillId="12" borderId="1" xfId="0" applyFont="1" applyFill="1" applyBorder="1" applyAlignment="1" applyProtection="1">
      <alignment horizontal="center" vertical="center"/>
      <protection hidden="1"/>
    </xf>
    <xf numFmtId="3" fontId="16" fillId="12" borderId="1" xfId="0" applyNumberFormat="1" applyFont="1" applyFill="1" applyBorder="1" applyAlignment="1" applyProtection="1">
      <alignment vertical="center" wrapText="1"/>
      <protection hidden="1"/>
    </xf>
    <xf numFmtId="0" fontId="25" fillId="12" borderId="1" xfId="0" applyFont="1" applyFill="1" applyBorder="1" applyAlignment="1" applyProtection="1">
      <alignment horizontal="center" vertical="center"/>
      <protection hidden="1"/>
    </xf>
    <xf numFmtId="3" fontId="25" fillId="12" borderId="1" xfId="0" applyNumberFormat="1" applyFont="1" applyFill="1" applyBorder="1" applyAlignment="1" applyProtection="1">
      <alignment vertical="center"/>
      <protection hidden="1"/>
    </xf>
    <xf numFmtId="3" fontId="16" fillId="12" borderId="0" xfId="0" applyNumberFormat="1" applyFont="1" applyFill="1" applyAlignment="1" applyProtection="1">
      <alignment vertical="center"/>
      <protection hidden="1"/>
    </xf>
    <xf numFmtId="3" fontId="21" fillId="13" borderId="1" xfId="0" applyNumberFormat="1" applyFont="1" applyFill="1" applyBorder="1" applyAlignment="1" applyProtection="1">
      <alignment vertical="center" wrapText="1"/>
      <protection hidden="1"/>
    </xf>
    <xf numFmtId="49" fontId="21" fillId="12" borderId="8" xfId="0" applyNumberFormat="1" applyFont="1" applyFill="1" applyBorder="1" applyAlignment="1" applyProtection="1">
      <alignment horizontal="center" vertical="center" wrapText="1"/>
      <protection hidden="1"/>
    </xf>
    <xf numFmtId="3" fontId="21" fillId="12" borderId="8" xfId="0" applyNumberFormat="1" applyFont="1" applyFill="1" applyBorder="1" applyAlignment="1" applyProtection="1">
      <alignment horizontal="left" vertical="center" wrapText="1"/>
      <protection hidden="1"/>
    </xf>
    <xf numFmtId="49" fontId="21" fillId="12" borderId="1" xfId="0" applyNumberFormat="1" applyFont="1" applyFill="1" applyBorder="1" applyAlignment="1" applyProtection="1">
      <alignment horizontal="center" vertical="center" wrapText="1"/>
      <protection hidden="1"/>
    </xf>
    <xf numFmtId="3" fontId="21" fillId="12" borderId="1" xfId="0" applyNumberFormat="1" applyFont="1" applyFill="1" applyBorder="1" applyAlignment="1" applyProtection="1">
      <alignment horizontal="left" vertical="center" wrapText="1"/>
      <protection hidden="1"/>
    </xf>
    <xf numFmtId="3" fontId="10" fillId="4" borderId="9" xfId="0" applyNumberFormat="1" applyFont="1" applyFill="1" applyBorder="1" applyAlignment="1" applyProtection="1">
      <alignment vertical="center"/>
      <protection hidden="1"/>
    </xf>
    <xf numFmtId="0" fontId="19" fillId="17" borderId="1" xfId="0" applyFont="1" applyFill="1" applyBorder="1" applyAlignment="1" applyProtection="1">
      <alignment horizontal="center"/>
      <protection hidden="1"/>
    </xf>
    <xf numFmtId="0" fontId="16" fillId="17" borderId="1" xfId="0" applyFont="1" applyFill="1" applyBorder="1" applyAlignment="1" applyProtection="1">
      <alignment horizontal="center"/>
      <protection hidden="1"/>
    </xf>
    <xf numFmtId="3" fontId="16" fillId="17" borderId="1" xfId="0" applyNumberFormat="1" applyFont="1" applyFill="1" applyBorder="1" applyAlignment="1" applyProtection="1">
      <alignment wrapText="1"/>
      <protection hidden="1"/>
    </xf>
    <xf numFmtId="165" fontId="16" fillId="17" borderId="1" xfId="1" applyNumberFormat="1" applyFont="1" applyFill="1" applyBorder="1" applyAlignment="1" applyProtection="1">
      <alignment vertical="center"/>
      <protection hidden="1"/>
    </xf>
    <xf numFmtId="0" fontId="21" fillId="4" borderId="1" xfId="0" applyFont="1" applyFill="1" applyBorder="1" applyAlignment="1" applyProtection="1">
      <alignment horizontal="center" wrapText="1"/>
      <protection hidden="1"/>
    </xf>
    <xf numFmtId="3" fontId="21" fillId="4" borderId="6" xfId="0" applyNumberFormat="1" applyFont="1" applyFill="1" applyBorder="1" applyAlignment="1" applyProtection="1">
      <alignment vertical="center"/>
      <protection hidden="1"/>
    </xf>
    <xf numFmtId="3" fontId="21" fillId="4" borderId="2" xfId="0" applyNumberFormat="1" applyFont="1" applyFill="1" applyBorder="1" applyAlignment="1" applyProtection="1">
      <alignment vertical="center"/>
      <protection hidden="1"/>
    </xf>
    <xf numFmtId="3" fontId="21" fillId="4" borderId="3" xfId="0" applyNumberFormat="1" applyFont="1" applyFill="1" applyBorder="1" applyAlignment="1" applyProtection="1">
      <alignment vertical="center"/>
      <protection hidden="1"/>
    </xf>
    <xf numFmtId="49" fontId="23" fillId="13" borderId="1" xfId="0" applyNumberFormat="1" applyFont="1" applyFill="1" applyBorder="1" applyAlignment="1" applyProtection="1">
      <alignment horizontal="center" wrapText="1"/>
      <protection hidden="1"/>
    </xf>
    <xf numFmtId="3" fontId="23" fillId="13" borderId="1" xfId="0" applyNumberFormat="1" applyFont="1" applyFill="1" applyBorder="1" applyProtection="1">
      <protection hidden="1"/>
    </xf>
    <xf numFmtId="49" fontId="24" fillId="13" borderId="1" xfId="0" applyNumberFormat="1" applyFont="1" applyFill="1" applyBorder="1" applyAlignment="1" applyProtection="1">
      <alignment horizontal="center" wrapText="1"/>
      <protection hidden="1"/>
    </xf>
    <xf numFmtId="3" fontId="23" fillId="13" borderId="8" xfId="0" applyNumberFormat="1" applyFont="1" applyFill="1" applyBorder="1" applyAlignment="1" applyProtection="1">
      <alignment wrapText="1"/>
      <protection hidden="1"/>
    </xf>
    <xf numFmtId="49" fontId="23" fillId="13" borderId="1" xfId="0" applyNumberFormat="1" applyFont="1" applyFill="1" applyBorder="1" applyAlignment="1">
      <alignment horizontal="center" vertical="center" wrapText="1"/>
    </xf>
    <xf numFmtId="3" fontId="23" fillId="13" borderId="8" xfId="0" applyNumberFormat="1" applyFont="1" applyFill="1" applyBorder="1" applyAlignment="1">
      <alignment vertical="center" wrapText="1"/>
    </xf>
    <xf numFmtId="165" fontId="16" fillId="14" borderId="1" xfId="1" applyNumberFormat="1" applyFont="1" applyFill="1" applyBorder="1" applyAlignment="1" applyProtection="1">
      <alignment vertical="center"/>
      <protection hidden="1"/>
    </xf>
    <xf numFmtId="0" fontId="43" fillId="14" borderId="0" xfId="0" applyFont="1" applyFill="1"/>
    <xf numFmtId="0" fontId="0" fillId="14" borderId="0" xfId="0" applyFill="1" applyProtection="1">
      <protection hidden="1"/>
    </xf>
    <xf numFmtId="14" fontId="0" fillId="14" borderId="0" xfId="0" applyNumberFormat="1" applyFill="1" applyAlignment="1" applyProtection="1">
      <alignment horizontal="center"/>
      <protection locked="0"/>
    </xf>
    <xf numFmtId="0" fontId="34" fillId="0" borderId="0" xfId="0" applyFont="1" applyAlignment="1" applyProtection="1">
      <alignment vertical="center" wrapText="1"/>
      <protection hidden="1"/>
    </xf>
    <xf numFmtId="3" fontId="0" fillId="0" borderId="0" xfId="0" applyNumberFormat="1" applyAlignment="1">
      <alignment horizontal="right"/>
    </xf>
    <xf numFmtId="0" fontId="0" fillId="6" borderId="1" xfId="0" applyFill="1" applyBorder="1" applyAlignment="1" applyProtection="1">
      <alignment horizontal="right"/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 applyProtection="1">
      <alignment horizontal="center" vertical="center" wrapText="1"/>
      <protection hidden="1"/>
    </xf>
    <xf numFmtId="0" fontId="2" fillId="4" borderId="9" xfId="0" applyFont="1" applyFill="1" applyBorder="1" applyAlignment="1" applyProtection="1">
      <alignment horizontal="center" vertical="center" wrapText="1"/>
      <protection hidden="1"/>
    </xf>
    <xf numFmtId="0" fontId="2" fillId="4" borderId="9" xfId="0" applyFont="1" applyFill="1" applyBorder="1" applyAlignment="1" applyProtection="1">
      <alignment vertical="center" wrapText="1"/>
      <protection hidden="1"/>
    </xf>
    <xf numFmtId="49" fontId="3" fillId="6" borderId="8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8" xfId="0" applyFont="1" applyFill="1" applyBorder="1" applyAlignment="1" applyProtection="1">
      <alignment vertical="center" wrapText="1"/>
      <protection hidden="1"/>
    </xf>
    <xf numFmtId="3" fontId="10" fillId="6" borderId="1" xfId="0" applyNumberFormat="1" applyFont="1" applyFill="1" applyBorder="1" applyAlignment="1" applyProtection="1">
      <alignment vertical="center" wrapText="1"/>
      <protection hidden="1"/>
    </xf>
    <xf numFmtId="0" fontId="10" fillId="6" borderId="1" xfId="0" applyFont="1" applyFill="1" applyBorder="1" applyAlignment="1" applyProtection="1">
      <alignment vertical="center" wrapText="1"/>
      <protection hidden="1"/>
    </xf>
    <xf numFmtId="0" fontId="3" fillId="6" borderId="1" xfId="0" applyFont="1" applyFill="1" applyBorder="1" applyAlignment="1" applyProtection="1">
      <alignment wrapText="1"/>
      <protection hidden="1"/>
    </xf>
    <xf numFmtId="3" fontId="10" fillId="6" borderId="1" xfId="0" applyNumberFormat="1" applyFont="1" applyFill="1" applyBorder="1" applyAlignment="1" applyProtection="1">
      <alignment wrapText="1"/>
      <protection hidden="1"/>
    </xf>
    <xf numFmtId="49" fontId="2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9" xfId="0" applyFont="1" applyFill="1" applyBorder="1" applyAlignment="1" applyProtection="1">
      <alignment vertical="center" wrapText="1"/>
      <protection hidden="1"/>
    </xf>
    <xf numFmtId="3" fontId="10" fillId="5" borderId="9" xfId="0" applyNumberFormat="1" applyFont="1" applyFill="1" applyBorder="1" applyAlignment="1" applyProtection="1">
      <alignment vertical="center" wrapText="1"/>
      <protection hidden="1"/>
    </xf>
    <xf numFmtId="49" fontId="3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32" fillId="5" borderId="1" xfId="0" applyFont="1" applyFill="1" applyBorder="1" applyAlignment="1" applyProtection="1">
      <alignment vertical="center" wrapText="1"/>
      <protection hidden="1"/>
    </xf>
    <xf numFmtId="3" fontId="7" fillId="5" borderId="1" xfId="0" applyNumberFormat="1" applyFont="1" applyFill="1" applyBorder="1" applyAlignment="1" applyProtection="1">
      <alignment vertical="center" wrapText="1"/>
      <protection hidden="1"/>
    </xf>
    <xf numFmtId="49" fontId="2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left" vertical="center" wrapText="1"/>
      <protection hidden="1"/>
    </xf>
    <xf numFmtId="3" fontId="7" fillId="5" borderId="1" xfId="0" applyNumberFormat="1" applyFont="1" applyFill="1" applyBorder="1" applyAlignment="1" applyProtection="1">
      <alignment horizontal="right" vertical="center" wrapText="1"/>
      <protection hidden="1"/>
    </xf>
    <xf numFmtId="49" fontId="6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vertical="center"/>
      <protection hidden="1"/>
    </xf>
    <xf numFmtId="3" fontId="15" fillId="14" borderId="1" xfId="0" applyNumberFormat="1" applyFont="1" applyFill="1" applyBorder="1" applyAlignment="1" applyProtection="1">
      <alignment vertical="center"/>
      <protection hidden="1"/>
    </xf>
    <xf numFmtId="49" fontId="2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16" fillId="5" borderId="0" xfId="0" applyFont="1" applyFill="1" applyAlignment="1" applyProtection="1">
      <alignment horizontal="left" vertical="center" wrapText="1"/>
      <protection hidden="1"/>
    </xf>
    <xf numFmtId="3" fontId="10" fillId="6" borderId="1" xfId="0" applyNumberFormat="1" applyFont="1" applyFill="1" applyBorder="1" applyAlignment="1" applyProtection="1">
      <alignment horizontal="right" vertical="center" wrapText="1"/>
      <protection hidden="1"/>
    </xf>
    <xf numFmtId="0" fontId="32" fillId="5" borderId="1" xfId="0" applyFont="1" applyFill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vertical="center" wrapText="1"/>
      <protection hidden="1"/>
    </xf>
    <xf numFmtId="0" fontId="2" fillId="5" borderId="8" xfId="0" applyFont="1" applyFill="1" applyBorder="1" applyAlignment="1" applyProtection="1">
      <alignment vertical="center" wrapText="1"/>
      <protection hidden="1"/>
    </xf>
    <xf numFmtId="3" fontId="7" fillId="0" borderId="8" xfId="0" applyNumberFormat="1" applyFont="1" applyBorder="1" applyAlignment="1" applyProtection="1">
      <alignment vertical="center" wrapText="1"/>
      <protection hidden="1"/>
    </xf>
    <xf numFmtId="49" fontId="3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3" fillId="5" borderId="8" xfId="0" applyFont="1" applyFill="1" applyBorder="1" applyAlignment="1" applyProtection="1">
      <alignment vertical="center" wrapText="1"/>
      <protection hidden="1"/>
    </xf>
    <xf numFmtId="3" fontId="10" fillId="6" borderId="1" xfId="0" applyNumberFormat="1" applyFont="1" applyFill="1" applyBorder="1" applyAlignment="1" applyProtection="1">
      <alignment horizontal="right" vertical="top" wrapText="1"/>
      <protection hidden="1"/>
    </xf>
    <xf numFmtId="0" fontId="10" fillId="6" borderId="1" xfId="0" applyFont="1" applyFill="1" applyBorder="1" applyAlignment="1" applyProtection="1">
      <alignment horizontal="left" vertical="center" wrapText="1"/>
      <protection hidden="1"/>
    </xf>
    <xf numFmtId="3" fontId="10" fillId="9" borderId="1" xfId="0" applyNumberFormat="1" applyFont="1" applyFill="1" applyBorder="1" applyAlignment="1" applyProtection="1">
      <alignment horizontal="right" vertical="center" wrapText="1"/>
      <protection hidden="1"/>
    </xf>
    <xf numFmtId="3" fontId="10" fillId="5" borderId="8" xfId="0" applyNumberFormat="1" applyFont="1" applyFill="1" applyBorder="1" applyAlignment="1" applyProtection="1">
      <alignment vertical="top" wrapText="1"/>
      <protection hidden="1"/>
    </xf>
    <xf numFmtId="49" fontId="0" fillId="5" borderId="1" xfId="0" applyNumberFormat="1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vertical="center"/>
      <protection hidden="1"/>
    </xf>
    <xf numFmtId="0" fontId="0" fillId="5" borderId="1" xfId="0" applyFill="1" applyBorder="1" applyProtection="1">
      <protection hidden="1"/>
    </xf>
    <xf numFmtId="3" fontId="0" fillId="5" borderId="1" xfId="0" applyNumberFormat="1" applyFill="1" applyBorder="1" applyProtection="1">
      <protection hidden="1"/>
    </xf>
    <xf numFmtId="0" fontId="16" fillId="5" borderId="8" xfId="0" applyFont="1" applyFill="1" applyBorder="1" applyAlignment="1" applyProtection="1">
      <alignment vertical="center"/>
      <protection hidden="1"/>
    </xf>
    <xf numFmtId="49" fontId="10" fillId="9" borderId="8" xfId="0" applyNumberFormat="1" applyFont="1" applyFill="1" applyBorder="1" applyAlignment="1" applyProtection="1">
      <alignment horizontal="center" vertical="center" wrapText="1"/>
      <protection hidden="1"/>
    </xf>
    <xf numFmtId="0" fontId="10" fillId="9" borderId="8" xfId="0" applyFont="1" applyFill="1" applyBorder="1" applyAlignment="1" applyProtection="1">
      <alignment vertical="center" wrapText="1"/>
      <protection hidden="1"/>
    </xf>
    <xf numFmtId="49" fontId="10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1" xfId="0" applyFont="1" applyFill="1" applyBorder="1" applyAlignment="1" applyProtection="1">
      <alignment vertical="center" wrapText="1"/>
      <protection hidden="1"/>
    </xf>
    <xf numFmtId="3" fontId="10" fillId="4" borderId="1" xfId="0" applyNumberFormat="1" applyFont="1" applyFill="1" applyBorder="1" applyAlignment="1" applyProtection="1">
      <alignment vertical="center"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3" fontId="10" fillId="4" borderId="1" xfId="0" applyNumberFormat="1" applyFont="1" applyFill="1" applyBorder="1" applyAlignment="1" applyProtection="1">
      <alignment vertical="top" wrapText="1"/>
      <protection hidden="1"/>
    </xf>
    <xf numFmtId="49" fontId="0" fillId="3" borderId="0" xfId="0" applyNumberForma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8" xfId="0" applyFill="1" applyBorder="1" applyAlignment="1" applyProtection="1">
      <alignment horizontal="right" vertical="center"/>
      <protection hidden="1"/>
    </xf>
    <xf numFmtId="3" fontId="0" fillId="3" borderId="8" xfId="0" applyNumberFormat="1" applyFill="1" applyBorder="1" applyProtection="1">
      <protection hidden="1"/>
    </xf>
    <xf numFmtId="0" fontId="0" fillId="3" borderId="1" xfId="0" applyFill="1" applyBorder="1" applyAlignment="1" applyProtection="1">
      <alignment horizontal="right" vertical="center"/>
      <protection hidden="1"/>
    </xf>
    <xf numFmtId="164" fontId="0" fillId="3" borderId="1" xfId="0" applyNumberFormat="1" applyFill="1" applyBorder="1" applyAlignment="1" applyProtection="1">
      <alignment horizontal="right" vertical="center"/>
      <protection hidden="1"/>
    </xf>
    <xf numFmtId="0" fontId="0" fillId="3" borderId="1" xfId="0" applyFill="1" applyBorder="1" applyAlignment="1" applyProtection="1">
      <alignment horizontal="right"/>
      <protection hidden="1"/>
    </xf>
    <xf numFmtId="0" fontId="0" fillId="3" borderId="1" xfId="0" applyFill="1" applyBorder="1" applyProtection="1">
      <protection hidden="1"/>
    </xf>
    <xf numFmtId="164" fontId="0" fillId="3" borderId="1" xfId="0" applyNumberFormat="1" applyFill="1" applyBorder="1" applyAlignment="1" applyProtection="1">
      <alignment horizontal="right"/>
      <protection hidden="1"/>
    </xf>
    <xf numFmtId="2" fontId="0" fillId="3" borderId="1" xfId="0" applyNumberFormat="1" applyFill="1" applyBorder="1" applyAlignment="1" applyProtection="1">
      <alignment horizontal="right"/>
      <protection hidden="1"/>
    </xf>
    <xf numFmtId="0" fontId="0" fillId="4" borderId="11" xfId="0" applyFill="1" applyBorder="1" applyProtection="1">
      <protection hidden="1"/>
    </xf>
    <xf numFmtId="0" fontId="0" fillId="7" borderId="8" xfId="0" applyFill="1" applyBorder="1" applyProtection="1"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center" vertical="center" wrapText="1"/>
      <protection hidden="1"/>
    </xf>
    <xf numFmtId="3" fontId="7" fillId="6" borderId="1" xfId="0" applyNumberFormat="1" applyFont="1" applyFill="1" applyBorder="1" applyAlignment="1" applyProtection="1">
      <alignment vertical="top" wrapText="1"/>
      <protection hidden="1"/>
    </xf>
    <xf numFmtId="0" fontId="4" fillId="6" borderId="1" xfId="0" applyFont="1" applyFill="1" applyBorder="1" applyAlignment="1" applyProtection="1">
      <alignment vertical="center" wrapText="1"/>
      <protection hidden="1"/>
    </xf>
    <xf numFmtId="3" fontId="7" fillId="6" borderId="1" xfId="2" applyNumberFormat="1" applyFont="1" applyFill="1" applyBorder="1" applyAlignment="1" applyProtection="1">
      <alignment vertical="center"/>
      <protection hidden="1"/>
    </xf>
    <xf numFmtId="0" fontId="9" fillId="4" borderId="6" xfId="0" applyFont="1" applyFill="1" applyBorder="1" applyAlignment="1" applyProtection="1">
      <alignment vertical="center"/>
      <protection hidden="1"/>
    </xf>
    <xf numFmtId="3" fontId="9" fillId="4" borderId="1" xfId="0" applyNumberFormat="1" applyFont="1" applyFill="1" applyBorder="1" applyAlignment="1" applyProtection="1">
      <alignment vertical="center"/>
      <protection hidden="1"/>
    </xf>
    <xf numFmtId="3" fontId="7" fillId="4" borderId="1" xfId="2" applyNumberFormat="1" applyFont="1" applyFill="1" applyBorder="1" applyAlignment="1" applyProtection="1">
      <alignment vertical="center"/>
      <protection hidden="1"/>
    </xf>
    <xf numFmtId="3" fontId="4" fillId="6" borderId="1" xfId="0" applyNumberFormat="1" applyFont="1" applyFill="1" applyBorder="1" applyProtection="1">
      <protection hidden="1"/>
    </xf>
    <xf numFmtId="3" fontId="9" fillId="0" borderId="1" xfId="0" applyNumberFormat="1" applyFont="1" applyBorder="1" applyProtection="1">
      <protection hidden="1"/>
    </xf>
    <xf numFmtId="0" fontId="4" fillId="6" borderId="6" xfId="0" applyFont="1" applyFill="1" applyBorder="1" applyAlignment="1" applyProtection="1">
      <alignment vertical="center"/>
      <protection hidden="1"/>
    </xf>
    <xf numFmtId="3" fontId="9" fillId="6" borderId="1" xfId="0" applyNumberFormat="1" applyFont="1" applyFill="1" applyBorder="1" applyAlignment="1" applyProtection="1">
      <alignment vertical="center"/>
      <protection hidden="1"/>
    </xf>
    <xf numFmtId="3" fontId="9" fillId="6" borderId="1" xfId="0" applyNumberFormat="1" applyFont="1" applyFill="1" applyBorder="1" applyProtection="1">
      <protection hidden="1"/>
    </xf>
    <xf numFmtId="0" fontId="4" fillId="6" borderId="6" xfId="0" applyFont="1" applyFill="1" applyBorder="1" applyAlignment="1" applyProtection="1">
      <alignment vertical="center" wrapText="1"/>
      <protection hidden="1"/>
    </xf>
    <xf numFmtId="3" fontId="7" fillId="6" borderId="1" xfId="0" applyNumberFormat="1" applyFont="1" applyFill="1" applyBorder="1" applyAlignment="1" applyProtection="1">
      <alignment vertical="center" wrapText="1"/>
      <protection hidden="1"/>
    </xf>
    <xf numFmtId="3" fontId="4" fillId="6" borderId="1" xfId="0" applyNumberFormat="1" applyFont="1" applyFill="1" applyBorder="1" applyAlignment="1" applyProtection="1">
      <alignment vertical="center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3" fontId="7" fillId="2" borderId="1" xfId="0" applyNumberFormat="1" applyFont="1" applyFill="1" applyBorder="1" applyAlignment="1" applyProtection="1">
      <alignment vertical="top" wrapText="1"/>
      <protection hidden="1"/>
    </xf>
    <xf numFmtId="0" fontId="7" fillId="6" borderId="6" xfId="0" applyFont="1" applyFill="1" applyBorder="1" applyAlignment="1" applyProtection="1">
      <alignment vertical="center" wrapText="1"/>
      <protection hidden="1"/>
    </xf>
    <xf numFmtId="0" fontId="9" fillId="4" borderId="1" xfId="0" applyFont="1" applyFill="1" applyBorder="1" applyAlignment="1" applyProtection="1">
      <alignment horizontal="center"/>
      <protection hidden="1"/>
    </xf>
    <xf numFmtId="0" fontId="0" fillId="7" borderId="6" xfId="0" applyFill="1" applyBorder="1" applyProtection="1">
      <protection hidden="1"/>
    </xf>
    <xf numFmtId="0" fontId="0" fillId="7" borderId="2" xfId="0" applyFill="1" applyBorder="1" applyProtection="1">
      <protection hidden="1"/>
    </xf>
    <xf numFmtId="0" fontId="0" fillId="7" borderId="9" xfId="0" applyFill="1" applyBorder="1" applyProtection="1">
      <protection hidden="1"/>
    </xf>
    <xf numFmtId="0" fontId="0" fillId="13" borderId="0" xfId="0" applyFill="1" applyProtection="1">
      <protection hidden="1"/>
    </xf>
    <xf numFmtId="0" fontId="0" fillId="16" borderId="0" xfId="0" applyFill="1" applyProtection="1">
      <protection hidden="1"/>
    </xf>
    <xf numFmtId="0" fontId="0" fillId="16" borderId="4" xfId="0" applyFill="1" applyBorder="1" applyProtection="1">
      <protection hidden="1"/>
    </xf>
    <xf numFmtId="0" fontId="43" fillId="16" borderId="0" xfId="0" applyFont="1" applyFill="1"/>
    <xf numFmtId="3" fontId="26" fillId="16" borderId="1" xfId="0" applyNumberFormat="1" applyFont="1" applyFill="1" applyBorder="1" applyAlignment="1" applyProtection="1">
      <alignment vertical="center" wrapText="1"/>
      <protection hidden="1"/>
    </xf>
    <xf numFmtId="0" fontId="0" fillId="16" borderId="1" xfId="0" applyFill="1" applyBorder="1" applyProtection="1">
      <protection hidden="1"/>
    </xf>
    <xf numFmtId="0" fontId="0" fillId="16" borderId="1" xfId="0" applyFill="1" applyBorder="1" applyAlignment="1" applyProtection="1">
      <alignment wrapText="1"/>
      <protection hidden="1"/>
    </xf>
    <xf numFmtId="0" fontId="0" fillId="16" borderId="11" xfId="0" applyFill="1" applyBorder="1" applyProtection="1">
      <protection hidden="1"/>
    </xf>
    <xf numFmtId="0" fontId="0" fillId="16" borderId="3" xfId="0" applyFill="1" applyBorder="1" applyProtection="1">
      <protection hidden="1"/>
    </xf>
    <xf numFmtId="1" fontId="0" fillId="16" borderId="1" xfId="0" applyNumberFormat="1" applyFill="1" applyBorder="1" applyProtection="1">
      <protection hidden="1"/>
    </xf>
    <xf numFmtId="17" fontId="0" fillId="16" borderId="1" xfId="0" applyNumberFormat="1" applyFill="1" applyBorder="1" applyProtection="1">
      <protection hidden="1"/>
    </xf>
    <xf numFmtId="1" fontId="0" fillId="16" borderId="1" xfId="0" applyNumberFormat="1" applyFill="1" applyBorder="1" applyAlignment="1" applyProtection="1">
      <alignment wrapText="1"/>
      <protection hidden="1"/>
    </xf>
    <xf numFmtId="17" fontId="0" fillId="16" borderId="1" xfId="0" applyNumberFormat="1" applyFill="1" applyBorder="1" applyAlignment="1" applyProtection="1">
      <alignment wrapText="1"/>
      <protection hidden="1"/>
    </xf>
    <xf numFmtId="0" fontId="17" fillId="16" borderId="6" xfId="0" applyFont="1" applyFill="1" applyBorder="1" applyProtection="1">
      <protection hidden="1"/>
    </xf>
    <xf numFmtId="0" fontId="17" fillId="16" borderId="1" xfId="0" applyFont="1" applyFill="1" applyBorder="1" applyAlignment="1" applyProtection="1">
      <alignment horizontal="center"/>
      <protection hidden="1"/>
    </xf>
    <xf numFmtId="0" fontId="3" fillId="16" borderId="0" xfId="0" applyFont="1" applyFill="1" applyAlignment="1">
      <alignment vertical="center" wrapText="1"/>
    </xf>
    <xf numFmtId="0" fontId="43" fillId="16" borderId="0" xfId="0" applyFont="1" applyFill="1" applyAlignment="1">
      <alignment vertical="center"/>
    </xf>
    <xf numFmtId="0" fontId="0" fillId="12" borderId="1" xfId="0" applyFill="1" applyBorder="1" applyAlignment="1">
      <alignment horizontal="center" vertical="center"/>
    </xf>
    <xf numFmtId="0" fontId="45" fillId="16" borderId="0" xfId="0" applyFont="1" applyFill="1" applyAlignment="1" applyProtection="1">
      <alignment vertical="center"/>
      <protection hidden="1"/>
    </xf>
    <xf numFmtId="0" fontId="45" fillId="16" borderId="1" xfId="0" applyFont="1" applyFill="1" applyBorder="1" applyAlignment="1" applyProtection="1">
      <alignment horizontal="center" vertical="center"/>
      <protection hidden="1"/>
    </xf>
    <xf numFmtId="0" fontId="0" fillId="16" borderId="1" xfId="0" applyFill="1" applyBorder="1" applyProtection="1">
      <protection locked="0"/>
    </xf>
    <xf numFmtId="0" fontId="0" fillId="16" borderId="1" xfId="0" applyFill="1" applyBorder="1" applyAlignment="1" applyProtection="1">
      <alignment horizontal="center" vertical="center"/>
      <protection hidden="1"/>
    </xf>
    <xf numFmtId="0" fontId="14" fillId="12" borderId="12" xfId="0" applyFont="1" applyFill="1" applyBorder="1" applyAlignment="1" applyProtection="1">
      <alignment horizontal="left" vertical="center"/>
      <protection hidden="1"/>
    </xf>
    <xf numFmtId="0" fontId="14" fillId="12" borderId="13" xfId="0" applyFont="1" applyFill="1" applyBorder="1" applyAlignment="1" applyProtection="1">
      <alignment horizontal="left" vertical="center"/>
      <protection hidden="1"/>
    </xf>
    <xf numFmtId="0" fontId="0" fillId="12" borderId="2" xfId="0" applyFill="1" applyBorder="1" applyAlignment="1" applyProtection="1">
      <alignment vertical="center"/>
      <protection hidden="1"/>
    </xf>
    <xf numFmtId="0" fontId="0" fillId="12" borderId="2" xfId="0" applyFill="1" applyBorder="1" applyAlignment="1">
      <alignment vertical="center"/>
    </xf>
    <xf numFmtId="0" fontId="0" fillId="12" borderId="2" xfId="0" applyFill="1" applyBorder="1" applyProtection="1">
      <protection hidden="1"/>
    </xf>
    <xf numFmtId="0" fontId="46" fillId="16" borderId="0" xfId="0" applyFont="1" applyFill="1"/>
    <xf numFmtId="0" fontId="49" fillId="13" borderId="1" xfId="0" applyFont="1" applyFill="1" applyBorder="1" applyAlignment="1" applyProtection="1">
      <alignment horizontal="center" vertical="center" wrapText="1"/>
      <protection hidden="1"/>
    </xf>
    <xf numFmtId="0" fontId="50" fillId="2" borderId="1" xfId="0" applyFont="1" applyFill="1" applyBorder="1" applyAlignment="1" applyProtection="1">
      <alignment horizontal="center" wrapText="1"/>
      <protection locked="0"/>
    </xf>
    <xf numFmtId="0" fontId="50" fillId="12" borderId="1" xfId="0" applyFont="1" applyFill="1" applyBorder="1" applyAlignment="1" applyProtection="1">
      <alignment horizontal="center" wrapText="1"/>
      <protection hidden="1"/>
    </xf>
    <xf numFmtId="0" fontId="0" fillId="13" borderId="1" xfId="0" applyFill="1" applyBorder="1" applyAlignment="1" applyProtection="1">
      <alignment horizontal="right" vertical="center"/>
      <protection hidden="1"/>
    </xf>
    <xf numFmtId="0" fontId="0" fillId="13" borderId="1" xfId="0" applyFill="1" applyBorder="1" applyAlignment="1" applyProtection="1">
      <alignment horizontal="center"/>
      <protection hidden="1"/>
    </xf>
    <xf numFmtId="49" fontId="48" fillId="13" borderId="1" xfId="0" applyNumberFormat="1" applyFont="1" applyFill="1" applyBorder="1" applyAlignment="1" applyProtection="1">
      <alignment horizontal="center" vertical="center" wrapText="1"/>
      <protection hidden="1"/>
    </xf>
    <xf numFmtId="0" fontId="48" fillId="12" borderId="1" xfId="0" applyFont="1" applyFill="1" applyBorder="1" applyAlignment="1" applyProtection="1">
      <alignment horizontal="left" vertical="center" wrapText="1"/>
      <protection hidden="1"/>
    </xf>
    <xf numFmtId="3" fontId="48" fillId="12" borderId="1" xfId="0" applyNumberFormat="1" applyFont="1" applyFill="1" applyBorder="1" applyAlignment="1">
      <alignment horizontal="right" vertical="center" wrapText="1"/>
    </xf>
    <xf numFmtId="3" fontId="48" fillId="12" borderId="1" xfId="0" applyNumberFormat="1" applyFont="1" applyFill="1" applyBorder="1" applyAlignment="1" applyProtection="1">
      <alignment vertical="top" wrapText="1"/>
      <protection hidden="1"/>
    </xf>
    <xf numFmtId="0" fontId="48" fillId="2" borderId="1" xfId="0" applyFont="1" applyFill="1" applyBorder="1" applyAlignment="1" applyProtection="1">
      <alignment horizontal="left" vertical="center" wrapText="1"/>
      <protection locked="0"/>
    </xf>
    <xf numFmtId="3" fontId="48" fillId="2" borderId="1" xfId="0" applyNumberFormat="1" applyFont="1" applyFill="1" applyBorder="1" applyAlignment="1" applyProtection="1">
      <alignment vertical="top" wrapText="1"/>
      <protection locked="0"/>
    </xf>
    <xf numFmtId="3" fontId="48" fillId="0" borderId="1" xfId="0" applyNumberFormat="1" applyFont="1" applyBorder="1" applyAlignment="1" applyProtection="1">
      <alignment vertical="top" wrapText="1"/>
      <protection locked="0"/>
    </xf>
    <xf numFmtId="49" fontId="52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52" fillId="6" borderId="1" xfId="0" applyFont="1" applyFill="1" applyBorder="1" applyAlignment="1" applyProtection="1">
      <alignment horizontal="left" vertical="center" wrapText="1"/>
      <protection hidden="1"/>
    </xf>
    <xf numFmtId="3" fontId="52" fillId="6" borderId="1" xfId="0" applyNumberFormat="1" applyFont="1" applyFill="1" applyBorder="1" applyAlignment="1">
      <alignment vertical="center" wrapText="1"/>
    </xf>
    <xf numFmtId="49" fontId="52" fillId="13" borderId="1" xfId="0" applyNumberFormat="1" applyFont="1" applyFill="1" applyBorder="1" applyAlignment="1" applyProtection="1">
      <alignment horizontal="center" vertical="center" wrapText="1"/>
      <protection hidden="1"/>
    </xf>
    <xf numFmtId="0" fontId="52" fillId="12" borderId="1" xfId="0" applyFont="1" applyFill="1" applyBorder="1" applyAlignment="1" applyProtection="1">
      <alignment horizontal="left" vertical="center" wrapText="1"/>
      <protection hidden="1"/>
    </xf>
    <xf numFmtId="3" fontId="52" fillId="12" borderId="1" xfId="0" applyNumberFormat="1" applyFont="1" applyFill="1" applyBorder="1" applyAlignment="1">
      <alignment vertical="center" wrapText="1"/>
    </xf>
    <xf numFmtId="49" fontId="48" fillId="13" borderId="8" xfId="0" applyNumberFormat="1" applyFont="1" applyFill="1" applyBorder="1" applyAlignment="1" applyProtection="1">
      <alignment horizontal="center" vertical="top" wrapText="1"/>
      <protection hidden="1"/>
    </xf>
    <xf numFmtId="0" fontId="48" fillId="12" borderId="8" xfId="0" applyFont="1" applyFill="1" applyBorder="1" applyAlignment="1" applyProtection="1">
      <alignment horizontal="left" vertical="center" wrapText="1"/>
      <protection hidden="1"/>
    </xf>
    <xf numFmtId="3" fontId="48" fillId="14" borderId="1" xfId="0" applyNumberFormat="1" applyFont="1" applyFill="1" applyBorder="1" applyAlignment="1" applyProtection="1">
      <alignment vertical="top" wrapText="1"/>
      <protection locked="0"/>
    </xf>
    <xf numFmtId="49" fontId="48" fillId="13" borderId="9" xfId="0" applyNumberFormat="1" applyFont="1" applyFill="1" applyBorder="1" applyAlignment="1" applyProtection="1">
      <alignment vertical="top" wrapText="1"/>
      <protection hidden="1"/>
    </xf>
    <xf numFmtId="0" fontId="53" fillId="12" borderId="8" xfId="0" applyFont="1" applyFill="1" applyBorder="1" applyAlignment="1" applyProtection="1">
      <alignment horizontal="left" vertical="center" wrapText="1"/>
      <protection hidden="1"/>
    </xf>
    <xf numFmtId="166" fontId="53" fillId="4" borderId="1" xfId="3" applyNumberFormat="1" applyFont="1" applyFill="1" applyBorder="1" applyAlignment="1" applyProtection="1">
      <alignment vertical="center" wrapText="1"/>
      <protection hidden="1"/>
    </xf>
    <xf numFmtId="49" fontId="48" fillId="13" borderId="8" xfId="0" applyNumberFormat="1" applyFont="1" applyFill="1" applyBorder="1" applyAlignment="1" applyProtection="1">
      <alignment horizontal="center" vertical="center" wrapText="1"/>
      <protection hidden="1"/>
    </xf>
    <xf numFmtId="49" fontId="48" fillId="13" borderId="9" xfId="0" applyNumberFormat="1" applyFont="1" applyFill="1" applyBorder="1" applyAlignment="1" applyProtection="1">
      <alignment vertical="center" wrapText="1"/>
      <protection hidden="1"/>
    </xf>
    <xf numFmtId="166" fontId="53" fillId="4" borderId="1" xfId="3" applyNumberFormat="1" applyFont="1" applyFill="1" applyBorder="1" applyAlignment="1" applyProtection="1">
      <protection hidden="1"/>
    </xf>
    <xf numFmtId="9" fontId="53" fillId="4" borderId="1" xfId="3" applyFont="1" applyFill="1" applyBorder="1" applyAlignment="1" applyProtection="1">
      <protection hidden="1"/>
    </xf>
    <xf numFmtId="49" fontId="52" fillId="13" borderId="8" xfId="0" applyNumberFormat="1" applyFont="1" applyFill="1" applyBorder="1" applyAlignment="1" applyProtection="1">
      <alignment horizontal="center" vertical="center" wrapText="1"/>
      <protection hidden="1"/>
    </xf>
    <xf numFmtId="0" fontId="52" fillId="12" borderId="8" xfId="0" applyFont="1" applyFill="1" applyBorder="1" applyAlignment="1" applyProtection="1">
      <alignment vertical="center" wrapText="1"/>
      <protection hidden="1"/>
    </xf>
    <xf numFmtId="49" fontId="52" fillId="6" borderId="1" xfId="0" applyNumberFormat="1" applyFont="1" applyFill="1" applyBorder="1" applyAlignment="1" applyProtection="1">
      <alignment horizontal="center" vertical="center"/>
      <protection hidden="1"/>
    </xf>
    <xf numFmtId="0" fontId="52" fillId="6" borderId="1" xfId="0" applyFont="1" applyFill="1" applyBorder="1" applyAlignment="1" applyProtection="1">
      <alignment horizontal="left" vertical="center"/>
      <protection hidden="1"/>
    </xf>
    <xf numFmtId="3" fontId="52" fillId="6" borderId="1" xfId="0" applyNumberFormat="1" applyFont="1" applyFill="1" applyBorder="1"/>
    <xf numFmtId="49" fontId="50" fillId="13" borderId="1" xfId="0" applyNumberFormat="1" applyFont="1" applyFill="1" applyBorder="1" applyAlignment="1" applyProtection="1">
      <alignment horizontal="center" vertical="center"/>
      <protection hidden="1"/>
    </xf>
    <xf numFmtId="0" fontId="50" fillId="12" borderId="1" xfId="0" applyFont="1" applyFill="1" applyBorder="1" applyAlignment="1" applyProtection="1">
      <alignment horizontal="left" vertical="center"/>
      <protection hidden="1"/>
    </xf>
    <xf numFmtId="0" fontId="54" fillId="0" borderId="1" xfId="0" applyFont="1" applyBorder="1" applyProtection="1">
      <protection locked="0"/>
    </xf>
    <xf numFmtId="3" fontId="55" fillId="0" borderId="1" xfId="0" applyNumberFormat="1" applyFont="1" applyBorder="1" applyProtection="1">
      <protection locked="0"/>
    </xf>
    <xf numFmtId="3" fontId="55" fillId="0" borderId="6" xfId="0" applyNumberFormat="1" applyFont="1" applyBorder="1" applyProtection="1">
      <protection locked="0"/>
    </xf>
    <xf numFmtId="49" fontId="50" fillId="6" borderId="1" xfId="0" applyNumberFormat="1" applyFont="1" applyFill="1" applyBorder="1" applyAlignment="1" applyProtection="1">
      <alignment horizontal="center" vertical="center"/>
      <protection hidden="1"/>
    </xf>
    <xf numFmtId="0" fontId="50" fillId="6" borderId="1" xfId="0" applyFont="1" applyFill="1" applyBorder="1" applyAlignment="1" applyProtection="1">
      <alignment horizontal="left" vertical="center"/>
      <protection hidden="1"/>
    </xf>
    <xf numFmtId="3" fontId="54" fillId="2" borderId="1" xfId="0" applyNumberFormat="1" applyFont="1" applyFill="1" applyBorder="1" applyProtection="1">
      <protection locked="0"/>
    </xf>
    <xf numFmtId="3" fontId="55" fillId="2" borderId="1" xfId="0" applyNumberFormat="1" applyFont="1" applyFill="1" applyBorder="1" applyProtection="1">
      <protection locked="0"/>
    </xf>
    <xf numFmtId="3" fontId="55" fillId="2" borderId="6" xfId="0" applyNumberFormat="1" applyFont="1" applyFill="1" applyBorder="1" applyProtection="1">
      <protection locked="0"/>
    </xf>
    <xf numFmtId="3" fontId="54" fillId="6" borderId="1" xfId="0" applyNumberFormat="1" applyFont="1" applyFill="1" applyBorder="1"/>
    <xf numFmtId="3" fontId="48" fillId="0" borderId="1" xfId="0" applyNumberFormat="1" applyFont="1" applyBorder="1" applyAlignment="1" applyProtection="1">
      <alignment vertical="center" wrapText="1"/>
      <protection locked="0"/>
    </xf>
    <xf numFmtId="3" fontId="48" fillId="0" borderId="6" xfId="0" applyNumberFormat="1" applyFont="1" applyBorder="1" applyAlignment="1" applyProtection="1">
      <alignment vertical="center" wrapText="1"/>
      <protection locked="0"/>
    </xf>
    <xf numFmtId="3" fontId="54" fillId="12" borderId="1" xfId="0" applyNumberFormat="1" applyFont="1" applyFill="1" applyBorder="1"/>
    <xf numFmtId="3" fontId="48" fillId="12" borderId="1" xfId="0" applyNumberFormat="1" applyFont="1" applyFill="1" applyBorder="1" applyAlignment="1">
      <alignment vertical="center" wrapText="1"/>
    </xf>
    <xf numFmtId="49" fontId="50" fillId="13" borderId="8" xfId="0" applyNumberFormat="1" applyFont="1" applyFill="1" applyBorder="1" applyAlignment="1" applyProtection="1">
      <alignment horizontal="center" vertical="center"/>
      <protection hidden="1"/>
    </xf>
    <xf numFmtId="0" fontId="50" fillId="12" borderId="1" xfId="0" applyFont="1" applyFill="1" applyBorder="1" applyAlignment="1" applyProtection="1">
      <alignment horizontal="right"/>
      <protection hidden="1"/>
    </xf>
    <xf numFmtId="3" fontId="48" fillId="0" borderId="8" xfId="0" applyNumberFormat="1" applyFont="1" applyBorder="1" applyAlignment="1" applyProtection="1">
      <alignment vertical="center" wrapText="1"/>
      <protection locked="0"/>
    </xf>
    <xf numFmtId="0" fontId="50" fillId="12" borderId="8" xfId="0" applyFont="1" applyFill="1" applyBorder="1" applyProtection="1">
      <protection hidden="1"/>
    </xf>
    <xf numFmtId="3" fontId="48" fillId="17" borderId="8" xfId="0" applyNumberFormat="1" applyFont="1" applyFill="1" applyBorder="1" applyAlignment="1" applyProtection="1">
      <alignment vertical="center" wrapText="1"/>
      <protection locked="0"/>
    </xf>
    <xf numFmtId="0" fontId="54" fillId="17" borderId="8" xfId="0" applyFont="1" applyFill="1" applyBorder="1" applyProtection="1">
      <protection locked="0"/>
    </xf>
    <xf numFmtId="0" fontId="50" fillId="12" borderId="8" xfId="0" applyFont="1" applyFill="1" applyBorder="1" applyAlignment="1" applyProtection="1">
      <alignment horizontal="right"/>
      <protection hidden="1"/>
    </xf>
    <xf numFmtId="3" fontId="48" fillId="12" borderId="8" xfId="0" applyNumberFormat="1" applyFont="1" applyFill="1" applyBorder="1" applyAlignment="1">
      <alignment vertical="center" wrapText="1"/>
    </xf>
    <xf numFmtId="3" fontId="50" fillId="14" borderId="1" xfId="0" applyNumberFormat="1" applyFont="1" applyFill="1" applyBorder="1" applyProtection="1">
      <protection locked="0"/>
    </xf>
    <xf numFmtId="49" fontId="0" fillId="4" borderId="8" xfId="0" applyNumberFormat="1" applyFill="1" applyBorder="1" applyAlignment="1" applyProtection="1">
      <alignment horizontal="center" vertical="center"/>
      <protection hidden="1"/>
    </xf>
    <xf numFmtId="0" fontId="53" fillId="7" borderId="8" xfId="0" applyFont="1" applyFill="1" applyBorder="1" applyAlignment="1" applyProtection="1">
      <alignment horizontal="left"/>
      <protection hidden="1"/>
    </xf>
    <xf numFmtId="3" fontId="53" fillId="4" borderId="1" xfId="0" applyNumberFormat="1" applyFont="1" applyFill="1" applyBorder="1" applyAlignment="1">
      <alignment vertical="center" wrapText="1"/>
    </xf>
    <xf numFmtId="49" fontId="52" fillId="6" borderId="8" xfId="0" applyNumberFormat="1" applyFont="1" applyFill="1" applyBorder="1" applyAlignment="1" applyProtection="1">
      <alignment horizontal="center" vertical="center"/>
      <protection hidden="1"/>
    </xf>
    <xf numFmtId="0" fontId="56" fillId="6" borderId="8" xfId="0" applyFont="1" applyFill="1" applyBorder="1" applyAlignment="1" applyProtection="1">
      <alignment vertical="center" wrapText="1"/>
      <protection hidden="1"/>
    </xf>
    <xf numFmtId="3" fontId="52" fillId="6" borderId="8" xfId="0" applyNumberFormat="1" applyFont="1" applyFill="1" applyBorder="1" applyAlignment="1">
      <alignment vertical="center" wrapText="1"/>
    </xf>
    <xf numFmtId="0" fontId="56" fillId="12" borderId="8" xfId="0" applyFont="1" applyFill="1" applyBorder="1" applyAlignment="1" applyProtection="1">
      <alignment vertical="center" wrapText="1"/>
      <protection hidden="1"/>
    </xf>
    <xf numFmtId="3" fontId="52" fillId="12" borderId="8" xfId="0" applyNumberFormat="1" applyFont="1" applyFill="1" applyBorder="1" applyAlignment="1">
      <alignment vertical="center" wrapText="1"/>
    </xf>
    <xf numFmtId="49" fontId="0" fillId="13" borderId="1" xfId="0" applyNumberFormat="1" applyFill="1" applyBorder="1" applyAlignment="1" applyProtection="1">
      <alignment horizontal="center" vertical="center"/>
      <protection hidden="1"/>
    </xf>
    <xf numFmtId="0" fontId="54" fillId="12" borderId="1" xfId="0" applyFont="1" applyFill="1" applyBorder="1" applyAlignment="1" applyProtection="1">
      <alignment horizontal="right" vertical="center"/>
      <protection hidden="1"/>
    </xf>
    <xf numFmtId="3" fontId="54" fillId="0" borderId="1" xfId="0" applyNumberFormat="1" applyFont="1" applyBorder="1" applyProtection="1">
      <protection locked="0"/>
    </xf>
    <xf numFmtId="3" fontId="54" fillId="18" borderId="1" xfId="0" applyNumberFormat="1" applyFont="1" applyFill="1" applyBorder="1" applyProtection="1">
      <protection locked="0"/>
    </xf>
    <xf numFmtId="0" fontId="48" fillId="12" borderId="8" xfId="0" applyFont="1" applyFill="1" applyBorder="1" applyAlignment="1" applyProtection="1">
      <alignment horizontal="right" vertical="center" wrapText="1"/>
      <protection hidden="1"/>
    </xf>
    <xf numFmtId="49" fontId="0" fillId="13" borderId="8" xfId="0" applyNumberFormat="1" applyFill="1" applyBorder="1" applyAlignment="1" applyProtection="1">
      <alignment horizontal="center" vertical="top"/>
      <protection hidden="1"/>
    </xf>
    <xf numFmtId="49" fontId="0" fillId="13" borderId="9" xfId="0" applyNumberFormat="1" applyFill="1" applyBorder="1" applyAlignment="1" applyProtection="1">
      <alignment vertical="top"/>
      <protection hidden="1"/>
    </xf>
    <xf numFmtId="0" fontId="53" fillId="12" borderId="8" xfId="0" applyFont="1" applyFill="1" applyBorder="1" applyAlignment="1" applyProtection="1">
      <alignment horizontal="right" vertical="center"/>
      <protection hidden="1"/>
    </xf>
    <xf numFmtId="164" fontId="53" fillId="4" borderId="1" xfId="0" applyNumberFormat="1" applyFont="1" applyFill="1" applyBorder="1"/>
    <xf numFmtId="164" fontId="53" fillId="4" borderId="1" xfId="0" applyNumberFormat="1" applyFont="1" applyFill="1" applyBorder="1" applyProtection="1">
      <protection hidden="1"/>
    </xf>
    <xf numFmtId="0" fontId="53" fillId="12" borderId="8" xfId="0" applyFont="1" applyFill="1" applyBorder="1" applyAlignment="1" applyProtection="1">
      <alignment horizontal="right" vertical="center" wrapText="1"/>
      <protection hidden="1"/>
    </xf>
    <xf numFmtId="49" fontId="0" fillId="4" borderId="9" xfId="0" applyNumberFormat="1" applyFill="1" applyBorder="1" applyAlignment="1" applyProtection="1">
      <alignment vertical="top"/>
      <protection hidden="1"/>
    </xf>
    <xf numFmtId="0" fontId="53" fillId="4" borderId="8" xfId="0" applyFont="1" applyFill="1" applyBorder="1" applyAlignment="1" applyProtection="1">
      <alignment horizontal="right" vertical="center"/>
      <protection hidden="1"/>
    </xf>
    <xf numFmtId="0" fontId="52" fillId="6" borderId="8" xfId="0" applyFont="1" applyFill="1" applyBorder="1" applyAlignment="1" applyProtection="1">
      <alignment vertical="center" wrapText="1"/>
      <protection hidden="1"/>
    </xf>
    <xf numFmtId="3" fontId="52" fillId="6" borderId="1" xfId="0" applyNumberFormat="1" applyFont="1" applyFill="1" applyBorder="1" applyAlignment="1">
      <alignment wrapText="1"/>
    </xf>
    <xf numFmtId="0" fontId="48" fillId="12" borderId="1" xfId="0" applyFont="1" applyFill="1" applyBorder="1" applyAlignment="1" applyProtection="1">
      <alignment vertical="center" wrapText="1"/>
      <protection hidden="1"/>
    </xf>
    <xf numFmtId="3" fontId="48" fillId="14" borderId="1" xfId="0" applyNumberFormat="1" applyFont="1" applyFill="1" applyBorder="1" applyAlignment="1" applyProtection="1">
      <alignment vertical="center" wrapText="1"/>
      <protection locked="0"/>
    </xf>
    <xf numFmtId="3" fontId="48" fillId="14" borderId="6" xfId="0" applyNumberFormat="1" applyFont="1" applyFill="1" applyBorder="1" applyAlignment="1" applyProtection="1">
      <alignment vertical="center" wrapText="1"/>
      <protection locked="0"/>
    </xf>
    <xf numFmtId="0" fontId="53" fillId="12" borderId="10" xfId="0" applyFont="1" applyFill="1" applyBorder="1" applyAlignment="1" applyProtection="1">
      <alignment horizontal="right" vertical="center" wrapText="1"/>
      <protection hidden="1"/>
    </xf>
    <xf numFmtId="9" fontId="53" fillId="12" borderId="1" xfId="3" applyFont="1" applyFill="1" applyBorder="1" applyAlignment="1" applyProtection="1">
      <alignment vertical="center" wrapText="1"/>
      <protection hidden="1"/>
    </xf>
    <xf numFmtId="0" fontId="52" fillId="6" borderId="1" xfId="0" applyFont="1" applyFill="1" applyBorder="1" applyAlignment="1" applyProtection="1">
      <alignment vertical="center" wrapText="1"/>
      <protection hidden="1"/>
    </xf>
    <xf numFmtId="0" fontId="0" fillId="16" borderId="0" xfId="0" applyFill="1" applyAlignment="1">
      <alignment horizontal="right" vertical="center"/>
    </xf>
    <xf numFmtId="0" fontId="0" fillId="16" borderId="0" xfId="0" applyFill="1" applyAlignment="1">
      <alignment vertical="center"/>
    </xf>
    <xf numFmtId="0" fontId="46" fillId="12" borderId="1" xfId="0" applyFont="1" applyFill="1" applyBorder="1" applyAlignment="1">
      <alignment horizontal="center"/>
    </xf>
    <xf numFmtId="0" fontId="46" fillId="12" borderId="1" xfId="0" applyFont="1" applyFill="1" applyBorder="1" applyAlignment="1">
      <alignment horizontal="center" vertical="center"/>
    </xf>
    <xf numFmtId="0" fontId="57" fillId="16" borderId="3" xfId="0" applyFont="1" applyFill="1" applyBorder="1" applyAlignment="1">
      <alignment vertical="center" wrapText="1"/>
    </xf>
    <xf numFmtId="3" fontId="58" fillId="14" borderId="1" xfId="0" applyNumberFormat="1" applyFont="1" applyFill="1" applyBorder="1" applyAlignment="1" applyProtection="1">
      <alignment vertical="center"/>
      <protection locked="0"/>
    </xf>
    <xf numFmtId="3" fontId="58" fillId="0" borderId="1" xfId="0" applyNumberFormat="1" applyFont="1" applyBorder="1" applyAlignment="1" applyProtection="1">
      <alignment vertical="center"/>
      <protection locked="0"/>
    </xf>
    <xf numFmtId="3" fontId="57" fillId="0" borderId="1" xfId="0" applyNumberFormat="1" applyFont="1" applyBorder="1" applyAlignment="1" applyProtection="1">
      <alignment vertical="center" wrapText="1"/>
      <protection locked="0"/>
    </xf>
    <xf numFmtId="0" fontId="57" fillId="16" borderId="5" xfId="0" applyFont="1" applyFill="1" applyBorder="1" applyAlignment="1">
      <alignment vertical="center" wrapText="1"/>
    </xf>
    <xf numFmtId="3" fontId="57" fillId="0" borderId="8" xfId="0" applyNumberFormat="1" applyFont="1" applyBorder="1" applyAlignment="1" applyProtection="1">
      <alignment vertical="center" wrapText="1"/>
      <protection locked="0"/>
    </xf>
    <xf numFmtId="0" fontId="57" fillId="16" borderId="11" xfId="0" applyFont="1" applyFill="1" applyBorder="1" applyAlignment="1">
      <alignment vertical="center" wrapText="1"/>
    </xf>
    <xf numFmtId="3" fontId="57" fillId="0" borderId="8" xfId="0" applyNumberFormat="1" applyFont="1" applyBorder="1" applyAlignment="1" applyProtection="1">
      <alignment horizontal="right" vertical="center" wrapText="1"/>
      <protection locked="0"/>
    </xf>
    <xf numFmtId="3" fontId="57" fillId="0" borderId="1" xfId="0" applyNumberFormat="1" applyFont="1" applyBorder="1" applyAlignment="1" applyProtection="1">
      <alignment horizontal="right" vertical="center" wrapText="1"/>
      <protection locked="0"/>
    </xf>
    <xf numFmtId="3" fontId="57" fillId="0" borderId="9" xfId="0" applyNumberFormat="1" applyFont="1" applyBorder="1" applyAlignment="1" applyProtection="1">
      <alignment vertical="center" wrapText="1"/>
      <protection locked="0"/>
    </xf>
    <xf numFmtId="3" fontId="57" fillId="0" borderId="9" xfId="0" applyNumberFormat="1" applyFont="1" applyBorder="1" applyAlignment="1" applyProtection="1">
      <alignment horizontal="right" vertical="center" wrapText="1"/>
      <protection locked="0"/>
    </xf>
    <xf numFmtId="0" fontId="58" fillId="16" borderId="3" xfId="0" applyFont="1" applyFill="1" applyBorder="1" applyAlignment="1">
      <alignment vertical="center"/>
    </xf>
    <xf numFmtId="0" fontId="59" fillId="12" borderId="6" xfId="0" applyFont="1" applyFill="1" applyBorder="1"/>
    <xf numFmtId="0" fontId="0" fillId="12" borderId="2" xfId="0" applyFill="1" applyBorder="1" applyAlignment="1">
      <alignment horizontal="right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8" xfId="0" applyFont="1" applyFill="1" applyBorder="1"/>
    <xf numFmtId="3" fontId="46" fillId="12" borderId="1" xfId="0" applyNumberFormat="1" applyFont="1" applyFill="1" applyBorder="1" applyAlignment="1">
      <alignment horizontal="center" vertical="center" wrapText="1"/>
    </xf>
    <xf numFmtId="1" fontId="46" fillId="12" borderId="9" xfId="0" applyNumberFormat="1" applyFont="1" applyFill="1" applyBorder="1" applyAlignment="1">
      <alignment horizontal="center" vertical="top"/>
    </xf>
    <xf numFmtId="0" fontId="0" fillId="12" borderId="1" xfId="0" applyFill="1" applyBorder="1" applyAlignment="1" applyProtection="1">
      <alignment horizontal="center" vertical="center"/>
      <protection hidden="1"/>
    </xf>
    <xf numFmtId="3" fontId="57" fillId="0" borderId="1" xfId="0" applyNumberFormat="1" applyFont="1" applyBorder="1" applyProtection="1">
      <protection locked="0"/>
    </xf>
    <xf numFmtId="0" fontId="0" fillId="16" borderId="0" xfId="0" applyFill="1" applyAlignment="1" applyProtection="1">
      <alignment vertical="center"/>
      <protection hidden="1"/>
    </xf>
    <xf numFmtId="0" fontId="0" fillId="0" borderId="1" xfId="0" applyBorder="1" applyProtection="1">
      <protection locked="0"/>
    </xf>
    <xf numFmtId="0" fontId="0" fillId="12" borderId="13" xfId="0" applyFill="1" applyBorder="1"/>
    <xf numFmtId="0" fontId="0" fillId="12" borderId="0" xfId="0" applyFill="1" applyAlignment="1">
      <alignment horizontal="right" vertical="center"/>
    </xf>
    <xf numFmtId="0" fontId="61" fillId="12" borderId="8" xfId="0" applyFont="1" applyFill="1" applyBorder="1" applyAlignment="1" applyProtection="1">
      <alignment horizontal="center" vertical="center" wrapText="1"/>
      <protection hidden="1"/>
    </xf>
    <xf numFmtId="0" fontId="61" fillId="12" borderId="1" xfId="0" applyFont="1" applyFill="1" applyBorder="1" applyAlignment="1" applyProtection="1">
      <alignment horizontal="center" vertical="center" wrapText="1"/>
      <protection hidden="1"/>
    </xf>
    <xf numFmtId="0" fontId="61" fillId="12" borderId="9" xfId="0" applyFont="1" applyFill="1" applyBorder="1" applyAlignment="1" applyProtection="1">
      <alignment horizontal="center" vertical="center" wrapText="1"/>
      <protection hidden="1"/>
    </xf>
    <xf numFmtId="0" fontId="62" fillId="12" borderId="1" xfId="0" applyFont="1" applyFill="1" applyBorder="1" applyAlignment="1" applyProtection="1">
      <alignment horizontal="center" vertical="center" wrapText="1"/>
      <protection hidden="1"/>
    </xf>
    <xf numFmtId="3" fontId="62" fillId="12" borderId="1" xfId="0" applyNumberFormat="1" applyFont="1" applyFill="1" applyBorder="1" applyAlignment="1" applyProtection="1">
      <alignment horizontal="center" vertical="center" wrapText="1"/>
      <protection hidden="1"/>
    </xf>
    <xf numFmtId="0" fontId="63" fillId="5" borderId="6" xfId="0" applyFont="1" applyFill="1" applyBorder="1" applyAlignment="1" applyProtection="1">
      <alignment horizontal="left"/>
      <protection hidden="1"/>
    </xf>
    <xf numFmtId="0" fontId="58" fillId="4" borderId="1" xfId="0" applyFont="1" applyFill="1" applyBorder="1" applyAlignment="1" applyProtection="1">
      <alignment horizontal="center" vertical="center"/>
      <protection hidden="1"/>
    </xf>
    <xf numFmtId="0" fontId="58" fillId="4" borderId="1" xfId="0" applyFont="1" applyFill="1" applyBorder="1" applyAlignment="1" applyProtection="1">
      <alignment wrapText="1"/>
      <protection hidden="1"/>
    </xf>
    <xf numFmtId="43" fontId="58" fillId="4" borderId="1" xfId="1" applyFont="1" applyFill="1" applyBorder="1" applyProtection="1">
      <protection hidden="1"/>
    </xf>
    <xf numFmtId="9" fontId="58" fillId="4" borderId="1" xfId="3" applyFont="1" applyFill="1" applyBorder="1" applyProtection="1">
      <protection hidden="1"/>
    </xf>
    <xf numFmtId="0" fontId="58" fillId="4" borderId="1" xfId="0" applyFont="1" applyFill="1" applyBorder="1" applyProtection="1">
      <protection hidden="1"/>
    </xf>
    <xf numFmtId="9" fontId="58" fillId="4" borderId="1" xfId="1" applyNumberFormat="1" applyFont="1" applyFill="1" applyBorder="1" applyProtection="1">
      <protection hidden="1"/>
    </xf>
    <xf numFmtId="0" fontId="58" fillId="12" borderId="1" xfId="0" applyFont="1" applyFill="1" applyBorder="1" applyAlignment="1" applyProtection="1">
      <alignment horizontal="center" vertical="center"/>
      <protection hidden="1"/>
    </xf>
    <xf numFmtId="0" fontId="58" fillId="12" borderId="1" xfId="0" applyFont="1" applyFill="1" applyBorder="1" applyAlignment="1" applyProtection="1">
      <alignment vertical="center"/>
      <protection hidden="1"/>
    </xf>
    <xf numFmtId="1" fontId="58" fillId="12" borderId="1" xfId="0" applyNumberFormat="1" applyFont="1" applyFill="1" applyBorder="1" applyProtection="1">
      <protection hidden="1"/>
    </xf>
    <xf numFmtId="1" fontId="58" fillId="12" borderId="1" xfId="0" applyNumberFormat="1" applyFont="1" applyFill="1" applyBorder="1" applyAlignment="1" applyProtection="1">
      <alignment vertical="center"/>
      <protection hidden="1"/>
    </xf>
    <xf numFmtId="1" fontId="58" fillId="8" borderId="1" xfId="0" applyNumberFormat="1" applyFont="1" applyFill="1" applyBorder="1" applyAlignment="1" applyProtection="1">
      <alignment vertical="center"/>
      <protection locked="0"/>
    </xf>
    <xf numFmtId="0" fontId="58" fillId="12" borderId="1" xfId="0" applyFont="1" applyFill="1" applyBorder="1" applyAlignment="1" applyProtection="1">
      <alignment vertical="center" wrapText="1"/>
      <protection hidden="1"/>
    </xf>
    <xf numFmtId="0" fontId="63" fillId="12" borderId="6" xfId="0" applyFont="1" applyFill="1" applyBorder="1" applyAlignment="1" applyProtection="1">
      <alignment vertical="center"/>
      <protection hidden="1"/>
    </xf>
    <xf numFmtId="0" fontId="58" fillId="16" borderId="1" xfId="0" applyFont="1" applyFill="1" applyBorder="1" applyAlignment="1" applyProtection="1">
      <alignment vertical="center"/>
      <protection hidden="1"/>
    </xf>
    <xf numFmtId="3" fontId="58" fillId="16" borderId="1" xfId="0" applyNumberFormat="1" applyFont="1" applyFill="1" applyBorder="1" applyAlignment="1">
      <alignment vertical="center"/>
    </xf>
    <xf numFmtId="0" fontId="58" fillId="0" borderId="1" xfId="0" applyFont="1" applyBorder="1" applyAlignment="1" applyProtection="1">
      <alignment vertical="center"/>
      <protection locked="0"/>
    </xf>
    <xf numFmtId="3" fontId="58" fillId="4" borderId="1" xfId="0" applyNumberFormat="1" applyFont="1" applyFill="1" applyBorder="1" applyAlignment="1" applyProtection="1">
      <alignment vertical="center"/>
      <protection hidden="1"/>
    </xf>
    <xf numFmtId="0" fontId="58" fillId="14" borderId="1" xfId="0" applyFont="1" applyFill="1" applyBorder="1" applyAlignment="1" applyProtection="1">
      <alignment vertical="center"/>
      <protection locked="0"/>
    </xf>
    <xf numFmtId="0" fontId="58" fillId="16" borderId="1" xfId="0" applyFont="1" applyFill="1" applyBorder="1" applyAlignment="1" applyProtection="1">
      <alignment vertical="center" wrapText="1"/>
      <protection hidden="1"/>
    </xf>
    <xf numFmtId="3" fontId="53" fillId="4" borderId="6" xfId="0" applyNumberFormat="1" applyFont="1" applyFill="1" applyBorder="1" applyAlignment="1">
      <alignment vertical="center" wrapText="1"/>
    </xf>
    <xf numFmtId="3" fontId="53" fillId="4" borderId="2" xfId="0" applyNumberFormat="1" applyFont="1" applyFill="1" applyBorder="1" applyAlignment="1">
      <alignment vertical="center" wrapText="1"/>
    </xf>
    <xf numFmtId="3" fontId="48" fillId="18" borderId="1" xfId="0" applyNumberFormat="1" applyFont="1" applyFill="1" applyBorder="1" applyAlignment="1" applyProtection="1">
      <alignment vertical="center" wrapText="1"/>
      <protection locked="0"/>
    </xf>
    <xf numFmtId="3" fontId="52" fillId="18" borderId="1" xfId="0" applyNumberFormat="1" applyFont="1" applyFill="1" applyBorder="1" applyAlignment="1" applyProtection="1">
      <alignment vertical="center" wrapText="1"/>
      <protection locked="0"/>
    </xf>
    <xf numFmtId="1" fontId="54" fillId="18" borderId="1" xfId="0" applyNumberFormat="1" applyFont="1" applyFill="1" applyBorder="1" applyProtection="1">
      <protection locked="0"/>
    </xf>
    <xf numFmtId="0" fontId="10" fillId="7" borderId="6" xfId="0" applyFont="1" applyFill="1" applyBorder="1" applyAlignment="1" applyProtection="1">
      <alignment vertical="center" wrapText="1"/>
      <protection hidden="1"/>
    </xf>
    <xf numFmtId="0" fontId="10" fillId="7" borderId="2" xfId="0" applyFont="1" applyFill="1" applyBorder="1" applyAlignment="1" applyProtection="1">
      <alignment vertical="center" wrapText="1"/>
      <protection hidden="1"/>
    </xf>
    <xf numFmtId="0" fontId="10" fillId="7" borderId="3" xfId="0" applyFont="1" applyFill="1" applyBorder="1" applyAlignment="1" applyProtection="1">
      <alignment vertical="center" wrapText="1"/>
      <protection hidden="1"/>
    </xf>
    <xf numFmtId="0" fontId="4" fillId="7" borderId="4" xfId="0" applyFont="1" applyFill="1" applyBorder="1" applyProtection="1">
      <protection hidden="1"/>
    </xf>
    <xf numFmtId="0" fontId="64" fillId="7" borderId="4" xfId="0" applyFont="1" applyFill="1" applyBorder="1" applyAlignment="1" applyProtection="1">
      <alignment vertical="center"/>
      <protection hidden="1"/>
    </xf>
    <xf numFmtId="0" fontId="4" fillId="7" borderId="5" xfId="0" applyFont="1" applyFill="1" applyBorder="1" applyProtection="1">
      <protection hidden="1"/>
    </xf>
    <xf numFmtId="0" fontId="9" fillId="7" borderId="8" xfId="0" applyFont="1" applyFill="1" applyBorder="1" applyAlignment="1" applyProtection="1">
      <alignment horizontal="right"/>
      <protection hidden="1"/>
    </xf>
    <xf numFmtId="0" fontId="16" fillId="4" borderId="9" xfId="0" applyFont="1" applyFill="1" applyBorder="1" applyAlignment="1" applyProtection="1">
      <alignment horizontal="center" vertical="center"/>
      <protection hidden="1"/>
    </xf>
    <xf numFmtId="0" fontId="58" fillId="0" borderId="1" xfId="0" applyFont="1" applyBorder="1" applyProtection="1">
      <protection locked="0"/>
    </xf>
    <xf numFmtId="0" fontId="61" fillId="12" borderId="10" xfId="0" applyFont="1" applyFill="1" applyBorder="1" applyAlignment="1" applyProtection="1">
      <alignment horizontal="center" vertical="center" wrapText="1"/>
      <protection hidden="1"/>
    </xf>
    <xf numFmtId="0" fontId="67" fillId="16" borderId="0" xfId="0" applyFont="1" applyFill="1" applyProtection="1">
      <protection hidden="1"/>
    </xf>
    <xf numFmtId="3" fontId="10" fillId="17" borderId="9" xfId="0" applyNumberFormat="1" applyFont="1" applyFill="1" applyBorder="1" applyAlignment="1" applyProtection="1">
      <alignment vertical="center" wrapText="1"/>
      <protection hidden="1"/>
    </xf>
    <xf numFmtId="0" fontId="62" fillId="12" borderId="13" xfId="0" applyFont="1" applyFill="1" applyBorder="1" applyAlignment="1" applyProtection="1">
      <alignment vertical="center" wrapText="1"/>
      <protection hidden="1"/>
    </xf>
    <xf numFmtId="0" fontId="62" fillId="12" borderId="12" xfId="0" applyFont="1" applyFill="1" applyBorder="1" applyAlignment="1" applyProtection="1">
      <alignment vertical="center" wrapText="1"/>
      <protection hidden="1"/>
    </xf>
    <xf numFmtId="0" fontId="15" fillId="14" borderId="1" xfId="0" applyFont="1" applyFill="1" applyBorder="1" applyProtection="1">
      <protection locked="0"/>
    </xf>
    <xf numFmtId="0" fontId="0" fillId="14" borderId="1" xfId="0" applyFill="1" applyBorder="1"/>
    <xf numFmtId="3" fontId="58" fillId="14" borderId="6" xfId="0" applyNumberFormat="1" applyFont="1" applyFill="1" applyBorder="1" applyAlignment="1" applyProtection="1">
      <alignment vertical="center"/>
      <protection locked="0"/>
    </xf>
    <xf numFmtId="0" fontId="0" fillId="14" borderId="6" xfId="0" applyFill="1" applyBorder="1"/>
    <xf numFmtId="3" fontId="16" fillId="4" borderId="1" xfId="0" applyNumberFormat="1" applyFont="1" applyFill="1" applyBorder="1" applyAlignment="1" applyProtection="1">
      <alignment vertical="center" wrapText="1"/>
      <protection hidden="1"/>
    </xf>
    <xf numFmtId="0" fontId="42" fillId="12" borderId="1" xfId="0" applyFont="1" applyFill="1" applyBorder="1" applyAlignment="1" applyProtection="1">
      <alignment vertical="center"/>
      <protection hidden="1"/>
    </xf>
    <xf numFmtId="3" fontId="16" fillId="13" borderId="1" xfId="0" applyNumberFormat="1" applyFont="1" applyFill="1" applyBorder="1" applyAlignment="1" applyProtection="1">
      <alignment vertical="center" wrapText="1"/>
      <protection hidden="1"/>
    </xf>
    <xf numFmtId="0" fontId="27" fillId="10" borderId="8" xfId="0" applyFont="1" applyFill="1" applyBorder="1" applyAlignment="1" applyProtection="1">
      <alignment vertical="center" textRotation="90"/>
      <protection hidden="1"/>
    </xf>
    <xf numFmtId="0" fontId="27" fillId="10" borderId="10" xfId="0" applyFont="1" applyFill="1" applyBorder="1" applyAlignment="1" applyProtection="1">
      <alignment vertical="center" textRotation="90"/>
      <protection hidden="1"/>
    </xf>
    <xf numFmtId="0" fontId="27" fillId="10" borderId="9" xfId="0" applyFont="1" applyFill="1" applyBorder="1" applyAlignment="1" applyProtection="1">
      <alignment vertical="center" textRotation="90"/>
      <protection hidden="1"/>
    </xf>
    <xf numFmtId="3" fontId="16" fillId="14" borderId="1" xfId="0" applyNumberFormat="1" applyFont="1" applyFill="1" applyBorder="1" applyAlignment="1" applyProtection="1">
      <alignment vertical="center"/>
      <protection hidden="1"/>
    </xf>
    <xf numFmtId="3" fontId="21" fillId="14" borderId="1" xfId="0" applyNumberFormat="1" applyFont="1" applyFill="1" applyBorder="1" applyAlignment="1" applyProtection="1">
      <alignment vertical="center"/>
      <protection hidden="1"/>
    </xf>
    <xf numFmtId="0" fontId="68" fillId="12" borderId="9" xfId="0" applyFont="1" applyFill="1" applyBorder="1" applyAlignment="1" applyProtection="1">
      <alignment horizontal="center" vertical="center" wrapText="1"/>
      <protection hidden="1"/>
    </xf>
    <xf numFmtId="0" fontId="70" fillId="12" borderId="8" xfId="0" applyFont="1" applyFill="1" applyBorder="1" applyAlignment="1" applyProtection="1">
      <alignment horizontal="center" vertical="center" wrapText="1"/>
      <protection hidden="1"/>
    </xf>
    <xf numFmtId="0" fontId="69" fillId="12" borderId="8" xfId="0" applyFont="1" applyFill="1" applyBorder="1" applyAlignment="1" applyProtection="1">
      <alignment vertical="center" wrapText="1"/>
      <protection hidden="1"/>
    </xf>
    <xf numFmtId="0" fontId="0" fillId="16" borderId="1" xfId="0" applyFill="1" applyBorder="1"/>
    <xf numFmtId="0" fontId="0" fillId="17" borderId="0" xfId="0" applyFill="1"/>
    <xf numFmtId="3" fontId="0" fillId="17" borderId="0" xfId="0" applyNumberFormat="1" applyFill="1"/>
    <xf numFmtId="3" fontId="7" fillId="12" borderId="1" xfId="0" applyNumberFormat="1" applyFont="1" applyFill="1" applyBorder="1" applyAlignment="1" applyProtection="1">
      <alignment horizontal="right" vertical="center" wrapText="1"/>
      <protection hidden="1"/>
    </xf>
    <xf numFmtId="3" fontId="44" fillId="17" borderId="1" xfId="0" applyNumberFormat="1" applyFont="1" applyFill="1" applyBorder="1"/>
    <xf numFmtId="0" fontId="65" fillId="7" borderId="12" xfId="0" applyFont="1" applyFill="1" applyBorder="1" applyProtection="1">
      <protection hidden="1"/>
    </xf>
    <xf numFmtId="0" fontId="0" fillId="13" borderId="6" xfId="0" applyFill="1" applyBorder="1" applyAlignment="1" applyProtection="1">
      <alignment horizontal="center"/>
      <protection hidden="1"/>
    </xf>
    <xf numFmtId="3" fontId="48" fillId="12" borderId="6" xfId="0" applyNumberFormat="1" applyFont="1" applyFill="1" applyBorder="1" applyAlignment="1">
      <alignment horizontal="right" vertical="center" wrapText="1"/>
    </xf>
    <xf numFmtId="3" fontId="48" fillId="12" borderId="6" xfId="0" applyNumberFormat="1" applyFont="1" applyFill="1" applyBorder="1" applyAlignment="1" applyProtection="1">
      <alignment vertical="top" wrapText="1"/>
      <protection hidden="1"/>
    </xf>
    <xf numFmtId="3" fontId="48" fillId="2" borderId="6" xfId="0" applyNumberFormat="1" applyFont="1" applyFill="1" applyBorder="1" applyAlignment="1" applyProtection="1">
      <alignment vertical="top" wrapText="1"/>
      <protection locked="0"/>
    </xf>
    <xf numFmtId="3" fontId="48" fillId="0" borderId="6" xfId="0" applyNumberFormat="1" applyFont="1" applyBorder="1" applyAlignment="1" applyProtection="1">
      <alignment vertical="top" wrapText="1"/>
      <protection locked="0"/>
    </xf>
    <xf numFmtId="3" fontId="52" fillId="6" borderId="6" xfId="0" applyNumberFormat="1" applyFont="1" applyFill="1" applyBorder="1" applyAlignment="1">
      <alignment vertical="center" wrapText="1"/>
    </xf>
    <xf numFmtId="3" fontId="52" fillId="12" borderId="6" xfId="0" applyNumberFormat="1" applyFont="1" applyFill="1" applyBorder="1" applyAlignment="1">
      <alignment vertical="center" wrapText="1"/>
    </xf>
    <xf numFmtId="3" fontId="48" fillId="14" borderId="6" xfId="0" applyNumberFormat="1" applyFont="1" applyFill="1" applyBorder="1" applyAlignment="1" applyProtection="1">
      <alignment vertical="top" wrapText="1"/>
      <protection locked="0"/>
    </xf>
    <xf numFmtId="166" fontId="53" fillId="4" borderId="6" xfId="3" applyNumberFormat="1" applyFont="1" applyFill="1" applyBorder="1" applyAlignment="1" applyProtection="1">
      <alignment vertical="center" wrapText="1"/>
      <protection hidden="1"/>
    </xf>
    <xf numFmtId="9" fontId="53" fillId="4" borderId="6" xfId="3" applyFont="1" applyFill="1" applyBorder="1" applyAlignment="1" applyProtection="1">
      <protection hidden="1"/>
    </xf>
    <xf numFmtId="166" fontId="53" fillId="4" borderId="6" xfId="3" applyNumberFormat="1" applyFont="1" applyFill="1" applyBorder="1" applyAlignment="1" applyProtection="1">
      <protection hidden="1"/>
    </xf>
    <xf numFmtId="3" fontId="52" fillId="6" borderId="6" xfId="0" applyNumberFormat="1" applyFont="1" applyFill="1" applyBorder="1"/>
    <xf numFmtId="3" fontId="54" fillId="6" borderId="6" xfId="0" applyNumberFormat="1" applyFont="1" applyFill="1" applyBorder="1"/>
    <xf numFmtId="3" fontId="54" fillId="12" borderId="6" xfId="0" applyNumberFormat="1" applyFont="1" applyFill="1" applyBorder="1"/>
    <xf numFmtId="3" fontId="48" fillId="12" borderId="6" xfId="0" applyNumberFormat="1" applyFont="1" applyFill="1" applyBorder="1" applyAlignment="1">
      <alignment vertical="center" wrapText="1"/>
    </xf>
    <xf numFmtId="3" fontId="48" fillId="0" borderId="7" xfId="0" applyNumberFormat="1" applyFont="1" applyBorder="1" applyAlignment="1" applyProtection="1">
      <alignment vertical="center" wrapText="1"/>
      <protection locked="0"/>
    </xf>
    <xf numFmtId="0" fontId="54" fillId="17" borderId="7" xfId="0" applyFont="1" applyFill="1" applyBorder="1" applyProtection="1">
      <protection locked="0"/>
    </xf>
    <xf numFmtId="3" fontId="50" fillId="14" borderId="6" xfId="0" applyNumberFormat="1" applyFont="1" applyFill="1" applyBorder="1" applyProtection="1">
      <protection locked="0"/>
    </xf>
    <xf numFmtId="3" fontId="52" fillId="6" borderId="7" xfId="0" applyNumberFormat="1" applyFont="1" applyFill="1" applyBorder="1" applyAlignment="1">
      <alignment vertical="center" wrapText="1"/>
    </xf>
    <xf numFmtId="3" fontId="52" fillId="12" borderId="7" xfId="0" applyNumberFormat="1" applyFont="1" applyFill="1" applyBorder="1" applyAlignment="1">
      <alignment vertical="center" wrapText="1"/>
    </xf>
    <xf numFmtId="3" fontId="48" fillId="18" borderId="6" xfId="0" applyNumberFormat="1" applyFont="1" applyFill="1" applyBorder="1" applyAlignment="1" applyProtection="1">
      <alignment vertical="center" wrapText="1"/>
      <protection locked="0"/>
    </xf>
    <xf numFmtId="164" fontId="53" fillId="4" borderId="6" xfId="0" applyNumberFormat="1" applyFont="1" applyFill="1" applyBorder="1" applyProtection="1">
      <protection hidden="1"/>
    </xf>
    <xf numFmtId="3" fontId="52" fillId="18" borderId="6" xfId="0" applyNumberFormat="1" applyFont="1" applyFill="1" applyBorder="1" applyAlignment="1" applyProtection="1">
      <alignment vertical="center" wrapText="1"/>
      <protection locked="0"/>
    </xf>
    <xf numFmtId="3" fontId="52" fillId="6" borderId="6" xfId="0" applyNumberFormat="1" applyFont="1" applyFill="1" applyBorder="1" applyAlignment="1">
      <alignment wrapText="1"/>
    </xf>
    <xf numFmtId="1" fontId="54" fillId="18" borderId="6" xfId="0" applyNumberFormat="1" applyFont="1" applyFill="1" applyBorder="1" applyProtection="1">
      <protection locked="0"/>
    </xf>
    <xf numFmtId="9" fontId="53" fillId="12" borderId="6" xfId="3" applyFont="1" applyFill="1" applyBorder="1" applyAlignment="1" applyProtection="1">
      <alignment vertical="center" wrapText="1"/>
      <protection hidden="1"/>
    </xf>
    <xf numFmtId="3" fontId="26" fillId="16" borderId="6" xfId="0" applyNumberFormat="1" applyFont="1" applyFill="1" applyBorder="1" applyAlignment="1" applyProtection="1">
      <alignment vertical="center" wrapText="1"/>
      <protection hidden="1"/>
    </xf>
    <xf numFmtId="0" fontId="0" fillId="13" borderId="13" xfId="0" applyFill="1" applyBorder="1" applyAlignment="1">
      <alignment vertical="center" wrapText="1"/>
    </xf>
    <xf numFmtId="0" fontId="54" fillId="17" borderId="1" xfId="0" applyFont="1" applyFill="1" applyBorder="1" applyProtection="1">
      <protection locked="0"/>
    </xf>
    <xf numFmtId="0" fontId="57" fillId="16" borderId="0" xfId="0" applyFont="1" applyFill="1" applyAlignment="1" applyProtection="1">
      <alignment horizontal="right"/>
      <protection hidden="1"/>
    </xf>
    <xf numFmtId="0" fontId="65" fillId="16" borderId="0" xfId="0" applyFont="1" applyFill="1" applyProtection="1">
      <protection hidden="1"/>
    </xf>
    <xf numFmtId="0" fontId="63" fillId="16" borderId="0" xfId="0" applyFont="1" applyFill="1" applyAlignment="1" applyProtection="1">
      <alignment vertical="center" wrapText="1"/>
      <protection hidden="1"/>
    </xf>
    <xf numFmtId="3" fontId="52" fillId="16" borderId="0" xfId="0" applyNumberFormat="1" applyFont="1" applyFill="1" applyAlignment="1">
      <alignment vertical="center" wrapText="1"/>
    </xf>
    <xf numFmtId="3" fontId="55" fillId="16" borderId="0" xfId="0" applyNumberFormat="1" applyFont="1" applyFill="1" applyProtection="1">
      <protection locked="0"/>
    </xf>
    <xf numFmtId="3" fontId="54" fillId="16" borderId="0" xfId="0" applyNumberFormat="1" applyFont="1" applyFill="1"/>
    <xf numFmtId="3" fontId="48" fillId="16" borderId="0" xfId="0" applyNumberFormat="1" applyFont="1" applyFill="1" applyAlignment="1" applyProtection="1">
      <alignment vertical="center" wrapText="1"/>
      <protection locked="0"/>
    </xf>
    <xf numFmtId="3" fontId="48" fillId="16" borderId="0" xfId="0" applyNumberFormat="1" applyFont="1" applyFill="1" applyAlignment="1">
      <alignment vertical="center" wrapText="1"/>
    </xf>
    <xf numFmtId="0" fontId="54" fillId="16" borderId="0" xfId="0" applyFont="1" applyFill="1" applyProtection="1">
      <protection locked="0"/>
    </xf>
    <xf numFmtId="3" fontId="50" fillId="16" borderId="0" xfId="0" applyNumberFormat="1" applyFont="1" applyFill="1" applyProtection="1">
      <protection locked="0"/>
    </xf>
    <xf numFmtId="3" fontId="53" fillId="16" borderId="0" xfId="0" applyNumberFormat="1" applyFont="1" applyFill="1" applyAlignment="1">
      <alignment vertical="center" wrapText="1"/>
    </xf>
    <xf numFmtId="164" fontId="53" fillId="16" borderId="0" xfId="0" applyNumberFormat="1" applyFont="1" applyFill="1" applyProtection="1">
      <protection hidden="1"/>
    </xf>
    <xf numFmtId="3" fontId="52" fillId="16" borderId="0" xfId="0" applyNumberFormat="1" applyFont="1" applyFill="1" applyAlignment="1" applyProtection="1">
      <alignment vertical="center" wrapText="1"/>
      <protection locked="0"/>
    </xf>
    <xf numFmtId="3" fontId="52" fillId="16" borderId="0" xfId="0" applyNumberFormat="1" applyFont="1" applyFill="1" applyAlignment="1">
      <alignment wrapText="1"/>
    </xf>
    <xf numFmtId="1" fontId="54" fillId="16" borderId="0" xfId="0" applyNumberFormat="1" applyFont="1" applyFill="1" applyProtection="1">
      <protection locked="0"/>
    </xf>
    <xf numFmtId="9" fontId="53" fillId="16" borderId="0" xfId="3" applyFont="1" applyFill="1" applyBorder="1" applyAlignment="1" applyProtection="1">
      <alignment vertical="center" wrapText="1"/>
      <protection hidden="1"/>
    </xf>
    <xf numFmtId="0" fontId="72" fillId="16" borderId="0" xfId="0" applyFont="1" applyFill="1" applyAlignment="1">
      <alignment vertical="center" wrapText="1"/>
    </xf>
    <xf numFmtId="0" fontId="44" fillId="16" borderId="0" xfId="0" applyFont="1" applyFill="1" applyAlignment="1">
      <alignment horizontal="right" vertical="center"/>
    </xf>
    <xf numFmtId="0" fontId="44" fillId="16" borderId="0" xfId="0" applyFont="1" applyFill="1" applyAlignment="1">
      <alignment vertical="center"/>
    </xf>
    <xf numFmtId="0" fontId="44" fillId="16" borderId="0" xfId="0" applyFont="1" applyFill="1" applyAlignment="1">
      <alignment horizontal="right"/>
    </xf>
    <xf numFmtId="0" fontId="44" fillId="16" borderId="0" xfId="0" applyFont="1" applyFill="1" applyAlignment="1">
      <alignment horizontal="left"/>
    </xf>
    <xf numFmtId="3" fontId="71" fillId="14" borderId="8" xfId="0" applyNumberFormat="1" applyFont="1" applyFill="1" applyBorder="1" applyAlignment="1" applyProtection="1">
      <alignment vertical="center" wrapText="1"/>
      <protection locked="0"/>
    </xf>
    <xf numFmtId="0" fontId="0" fillId="16" borderId="15" xfId="0" applyFill="1" applyBorder="1"/>
    <xf numFmtId="0" fontId="0" fillId="18" borderId="0" xfId="0" applyFill="1"/>
    <xf numFmtId="0" fontId="0" fillId="20" borderId="0" xfId="0" applyFill="1"/>
    <xf numFmtId="0" fontId="0" fillId="21" borderId="0" xfId="0" applyFill="1"/>
    <xf numFmtId="3" fontId="55" fillId="16" borderId="15" xfId="0" applyNumberFormat="1" applyFont="1" applyFill="1" applyBorder="1" applyProtection="1">
      <protection locked="0"/>
    </xf>
    <xf numFmtId="3" fontId="54" fillId="16" borderId="15" xfId="0" applyNumberFormat="1" applyFont="1" applyFill="1" applyBorder="1"/>
    <xf numFmtId="3" fontId="48" fillId="16" borderId="15" xfId="0" applyNumberFormat="1" applyFont="1" applyFill="1" applyBorder="1" applyAlignment="1" applyProtection="1">
      <alignment vertical="center" wrapText="1"/>
      <protection locked="0"/>
    </xf>
    <xf numFmtId="3" fontId="48" fillId="16" borderId="15" xfId="0" applyNumberFormat="1" applyFont="1" applyFill="1" applyBorder="1" applyAlignment="1">
      <alignment vertical="center" wrapText="1"/>
    </xf>
    <xf numFmtId="0" fontId="54" fillId="16" borderId="15" xfId="0" applyFont="1" applyFill="1" applyBorder="1" applyProtection="1">
      <protection locked="0"/>
    </xf>
    <xf numFmtId="3" fontId="50" fillId="16" borderId="15" xfId="0" applyNumberFormat="1" applyFont="1" applyFill="1" applyBorder="1" applyProtection="1">
      <protection locked="0"/>
    </xf>
    <xf numFmtId="3" fontId="53" fillId="16" borderId="15" xfId="0" applyNumberFormat="1" applyFont="1" applyFill="1" applyBorder="1" applyAlignment="1">
      <alignment vertical="center" wrapText="1"/>
    </xf>
    <xf numFmtId="3" fontId="52" fillId="16" borderId="15" xfId="0" applyNumberFormat="1" applyFont="1" applyFill="1" applyBorder="1" applyAlignment="1">
      <alignment vertical="center" wrapText="1"/>
    </xf>
    <xf numFmtId="164" fontId="53" fillId="16" borderId="15" xfId="0" applyNumberFormat="1" applyFont="1" applyFill="1" applyBorder="1" applyProtection="1">
      <protection hidden="1"/>
    </xf>
    <xf numFmtId="3" fontId="52" fillId="16" borderId="15" xfId="0" applyNumberFormat="1" applyFont="1" applyFill="1" applyBorder="1" applyAlignment="1" applyProtection="1">
      <alignment vertical="center" wrapText="1"/>
      <protection locked="0"/>
    </xf>
    <xf numFmtId="3" fontId="52" fillId="16" borderId="15" xfId="0" applyNumberFormat="1" applyFont="1" applyFill="1" applyBorder="1" applyAlignment="1">
      <alignment wrapText="1"/>
    </xf>
    <xf numFmtId="0" fontId="63" fillId="16" borderId="13" xfId="0" applyFont="1" applyFill="1" applyBorder="1" applyAlignment="1" applyProtection="1">
      <alignment vertical="center" wrapText="1"/>
      <protection hidden="1"/>
    </xf>
    <xf numFmtId="0" fontId="0" fillId="22" borderId="0" xfId="0" applyFill="1"/>
    <xf numFmtId="0" fontId="58" fillId="14" borderId="1" xfId="0" applyFont="1" applyFill="1" applyBorder="1" applyAlignment="1" applyProtection="1">
      <alignment horizontal="center" vertical="center"/>
      <protection hidden="1"/>
    </xf>
    <xf numFmtId="0" fontId="15" fillId="14" borderId="1" xfId="0" applyFont="1" applyFill="1" applyBorder="1" applyAlignment="1" applyProtection="1">
      <alignment horizontal="center"/>
      <protection hidden="1"/>
    </xf>
    <xf numFmtId="0" fontId="15" fillId="14" borderId="1" xfId="0" applyFont="1" applyFill="1" applyBorder="1" applyProtection="1">
      <protection hidden="1"/>
    </xf>
    <xf numFmtId="0" fontId="18" fillId="14" borderId="6" xfId="0" applyFont="1" applyFill="1" applyBorder="1" applyProtection="1">
      <protection hidden="1"/>
    </xf>
    <xf numFmtId="0" fontId="0" fillId="14" borderId="2" xfId="0" applyFill="1" applyBorder="1" applyProtection="1">
      <protection hidden="1"/>
    </xf>
    <xf numFmtId="0" fontId="0" fillId="14" borderId="2" xfId="0" applyFill="1" applyBorder="1"/>
    <xf numFmtId="0" fontId="15" fillId="14" borderId="1" xfId="0" applyFont="1" applyFill="1" applyBorder="1" applyAlignment="1" applyProtection="1">
      <alignment horizontal="center" vertical="center"/>
      <protection hidden="1"/>
    </xf>
    <xf numFmtId="3" fontId="15" fillId="14" borderId="1" xfId="0" applyNumberFormat="1" applyFont="1" applyFill="1" applyBorder="1"/>
    <xf numFmtId="3" fontId="15" fillId="14" borderId="6" xfId="0" applyNumberFormat="1" applyFont="1" applyFill="1" applyBorder="1"/>
    <xf numFmtId="0" fontId="18" fillId="14" borderId="7" xfId="0" applyFont="1" applyFill="1" applyBorder="1" applyProtection="1">
      <protection hidden="1"/>
    </xf>
    <xf numFmtId="0" fontId="0" fillId="14" borderId="4" xfId="0" applyFill="1" applyBorder="1" applyProtection="1">
      <protection hidden="1"/>
    </xf>
    <xf numFmtId="0" fontId="0" fillId="14" borderId="4" xfId="0" applyFill="1" applyBorder="1"/>
    <xf numFmtId="0" fontId="15" fillId="14" borderId="6" xfId="0" applyFont="1" applyFill="1" applyBorder="1" applyProtection="1">
      <protection locked="0"/>
    </xf>
    <xf numFmtId="0" fontId="0" fillId="14" borderId="1" xfId="0" applyFill="1" applyBorder="1" applyAlignment="1" applyProtection="1">
      <alignment horizontal="center" vertical="center"/>
      <protection hidden="1"/>
    </xf>
    <xf numFmtId="0" fontId="58" fillId="12" borderId="6" xfId="0" applyFont="1" applyFill="1" applyBorder="1" applyAlignment="1" applyProtection="1">
      <alignment vertical="center"/>
      <protection hidden="1"/>
    </xf>
    <xf numFmtId="0" fontId="58" fillId="12" borderId="2" xfId="0" applyFont="1" applyFill="1" applyBorder="1" applyAlignment="1" applyProtection="1">
      <alignment vertical="center"/>
      <protection hidden="1"/>
    </xf>
    <xf numFmtId="0" fontId="0" fillId="16" borderId="1" xfId="0" applyFill="1" applyBorder="1" applyAlignment="1">
      <alignment horizontal="center"/>
    </xf>
    <xf numFmtId="0" fontId="60" fillId="12" borderId="6" xfId="0" applyFont="1" applyFill="1" applyBorder="1" applyAlignment="1">
      <alignment vertical="center"/>
    </xf>
    <xf numFmtId="0" fontId="60" fillId="12" borderId="2" xfId="0" applyFont="1" applyFill="1" applyBorder="1" applyAlignment="1">
      <alignment vertical="center"/>
    </xf>
    <xf numFmtId="0" fontId="61" fillId="12" borderId="7" xfId="0" applyFont="1" applyFill="1" applyBorder="1" applyAlignment="1" applyProtection="1">
      <alignment horizontal="center" vertical="center" wrapText="1"/>
      <protection hidden="1"/>
    </xf>
    <xf numFmtId="0" fontId="61" fillId="12" borderId="13" xfId="0" applyFont="1" applyFill="1" applyBorder="1" applyAlignment="1" applyProtection="1">
      <alignment horizontal="center" vertical="center" wrapText="1"/>
      <protection hidden="1"/>
    </xf>
    <xf numFmtId="9" fontId="58" fillId="4" borderId="6" xfId="3" applyFont="1" applyFill="1" applyBorder="1" applyProtection="1">
      <protection hidden="1"/>
    </xf>
    <xf numFmtId="9" fontId="58" fillId="4" borderId="6" xfId="1" applyNumberFormat="1" applyFont="1" applyFill="1" applyBorder="1" applyProtection="1">
      <protection hidden="1"/>
    </xf>
    <xf numFmtId="43" fontId="58" fillId="4" borderId="6" xfId="1" applyFont="1" applyFill="1" applyBorder="1" applyProtection="1">
      <protection hidden="1"/>
    </xf>
    <xf numFmtId="1" fontId="58" fillId="8" borderId="6" xfId="0" applyNumberFormat="1" applyFont="1" applyFill="1" applyBorder="1" applyAlignment="1" applyProtection="1">
      <alignment vertical="center"/>
      <protection locked="0"/>
    </xf>
    <xf numFmtId="3" fontId="58" fillId="0" borderId="6" xfId="0" applyNumberFormat="1" applyFont="1" applyBorder="1" applyAlignment="1" applyProtection="1">
      <alignment vertical="center"/>
      <protection locked="0"/>
    </xf>
    <xf numFmtId="3" fontId="58" fillId="4" borderId="6" xfId="0" applyNumberFormat="1" applyFont="1" applyFill="1" applyBorder="1" applyAlignment="1" applyProtection="1">
      <alignment vertical="center"/>
      <protection hidden="1"/>
    </xf>
    <xf numFmtId="0" fontId="58" fillId="0" borderId="6" xfId="0" applyFont="1" applyBorder="1" applyAlignment="1" applyProtection="1">
      <alignment vertical="center"/>
      <protection locked="0"/>
    </xf>
    <xf numFmtId="0" fontId="58" fillId="0" borderId="6" xfId="0" applyFont="1" applyBorder="1" applyProtection="1">
      <protection locked="0"/>
    </xf>
    <xf numFmtId="3" fontId="44" fillId="17" borderId="6" xfId="0" applyNumberFormat="1" applyFont="1" applyFill="1" applyBorder="1"/>
    <xf numFmtId="3" fontId="58" fillId="16" borderId="0" xfId="0" applyNumberFormat="1" applyFont="1" applyFill="1" applyAlignment="1" applyProtection="1">
      <alignment vertical="center"/>
      <protection locked="0"/>
    </xf>
    <xf numFmtId="0" fontId="60" fillId="16" borderId="0" xfId="0" applyFont="1" applyFill="1" applyAlignment="1" applyProtection="1">
      <alignment horizontal="right"/>
      <protection hidden="1"/>
    </xf>
    <xf numFmtId="0" fontId="62" fillId="16" borderId="0" xfId="0" applyFont="1" applyFill="1" applyAlignment="1" applyProtection="1">
      <alignment vertical="center" wrapText="1"/>
      <protection hidden="1"/>
    </xf>
    <xf numFmtId="0" fontId="61" fillId="16" borderId="0" xfId="0" applyFont="1" applyFill="1" applyAlignment="1" applyProtection="1">
      <alignment horizontal="center" vertical="center" wrapText="1"/>
      <protection hidden="1"/>
    </xf>
    <xf numFmtId="9" fontId="58" fillId="16" borderId="0" xfId="3" applyFont="1" applyFill="1" applyBorder="1" applyProtection="1">
      <protection hidden="1"/>
    </xf>
    <xf numFmtId="9" fontId="58" fillId="16" borderId="0" xfId="1" applyNumberFormat="1" applyFont="1" applyFill="1" applyBorder="1" applyProtection="1">
      <protection hidden="1"/>
    </xf>
    <xf numFmtId="43" fontId="58" fillId="16" borderId="0" xfId="1" applyFont="1" applyFill="1" applyBorder="1" applyProtection="1">
      <protection hidden="1"/>
    </xf>
    <xf numFmtId="1" fontId="58" fillId="16" borderId="0" xfId="0" applyNumberFormat="1" applyFont="1" applyFill="1" applyAlignment="1" applyProtection="1">
      <alignment vertical="center"/>
      <protection locked="0"/>
    </xf>
    <xf numFmtId="3" fontId="58" fillId="16" borderId="0" xfId="0" applyNumberFormat="1" applyFont="1" applyFill="1" applyAlignment="1" applyProtection="1">
      <alignment vertical="center"/>
      <protection hidden="1"/>
    </xf>
    <xf numFmtId="0" fontId="58" fillId="16" borderId="0" xfId="0" applyFont="1" applyFill="1" applyAlignment="1" applyProtection="1">
      <alignment vertical="center"/>
      <protection locked="0"/>
    </xf>
    <xf numFmtId="3" fontId="58" fillId="16" borderId="0" xfId="0" applyNumberFormat="1" applyFont="1" applyFill="1" applyAlignment="1">
      <alignment vertical="center"/>
    </xf>
    <xf numFmtId="0" fontId="58" fillId="16" borderId="0" xfId="0" applyFont="1" applyFill="1" applyProtection="1">
      <protection locked="0"/>
    </xf>
    <xf numFmtId="3" fontId="15" fillId="16" borderId="0" xfId="0" applyNumberFormat="1" applyFont="1" applyFill="1" applyProtection="1">
      <protection locked="0"/>
    </xf>
    <xf numFmtId="0" fontId="15" fillId="16" borderId="0" xfId="0" applyFont="1" applyFill="1" applyProtection="1">
      <protection locked="0"/>
    </xf>
    <xf numFmtId="0" fontId="0" fillId="16" borderId="15" xfId="0" applyFill="1" applyBorder="1" applyAlignment="1">
      <alignment vertical="center"/>
    </xf>
    <xf numFmtId="3" fontId="58" fillId="16" borderId="15" xfId="0" applyNumberFormat="1" applyFont="1" applyFill="1" applyBorder="1" applyAlignment="1" applyProtection="1">
      <alignment vertical="center"/>
      <protection locked="0"/>
    </xf>
    <xf numFmtId="3" fontId="58" fillId="16" borderId="15" xfId="0" applyNumberFormat="1" applyFont="1" applyFill="1" applyBorder="1" applyAlignment="1" applyProtection="1">
      <alignment vertical="center"/>
      <protection hidden="1"/>
    </xf>
    <xf numFmtId="0" fontId="58" fillId="16" borderId="15" xfId="0" applyFont="1" applyFill="1" applyBorder="1" applyAlignment="1" applyProtection="1">
      <alignment vertical="center"/>
      <protection locked="0"/>
    </xf>
    <xf numFmtId="3" fontId="58" fillId="16" borderId="15" xfId="0" applyNumberFormat="1" applyFont="1" applyFill="1" applyBorder="1" applyAlignment="1">
      <alignment vertical="center"/>
    </xf>
    <xf numFmtId="0" fontId="58" fillId="16" borderId="15" xfId="0" applyFont="1" applyFill="1" applyBorder="1" applyProtection="1">
      <protection locked="0"/>
    </xf>
    <xf numFmtId="3" fontId="15" fillId="16" borderId="15" xfId="0" applyNumberFormat="1" applyFont="1" applyFill="1" applyBorder="1" applyProtection="1">
      <protection locked="0"/>
    </xf>
    <xf numFmtId="0" fontId="15" fillId="16" borderId="15" xfId="0" applyFont="1" applyFill="1" applyBorder="1" applyProtection="1">
      <protection locked="0"/>
    </xf>
    <xf numFmtId="0" fontId="0" fillId="16" borderId="6" xfId="0" applyFill="1" applyBorder="1" applyAlignment="1">
      <alignment vertical="center"/>
    </xf>
    <xf numFmtId="0" fontId="0" fillId="16" borderId="4" xfId="0" applyFill="1" applyBorder="1" applyAlignment="1">
      <alignment vertical="center"/>
    </xf>
    <xf numFmtId="0" fontId="72" fillId="16" borderId="15" xfId="0" applyFont="1" applyFill="1" applyBorder="1" applyAlignment="1">
      <alignment vertical="center" wrapText="1"/>
    </xf>
    <xf numFmtId="0" fontId="72" fillId="16" borderId="16" xfId="0" applyFont="1" applyFill="1" applyBorder="1" applyAlignment="1">
      <alignment vertical="center" wrapText="1"/>
    </xf>
    <xf numFmtId="3" fontId="16" fillId="2" borderId="9" xfId="0" applyNumberFormat="1" applyFont="1" applyFill="1" applyBorder="1" applyAlignment="1" applyProtection="1">
      <alignment vertical="center"/>
      <protection hidden="1"/>
    </xf>
    <xf numFmtId="0" fontId="73" fillId="12" borderId="1" xfId="0" applyFont="1" applyFill="1" applyBorder="1" applyAlignment="1" applyProtection="1">
      <alignment horizontal="left" vertical="center"/>
      <protection hidden="1"/>
    </xf>
    <xf numFmtId="0" fontId="35" fillId="7" borderId="13" xfId="0" applyFont="1" applyFill="1" applyBorder="1" applyProtection="1">
      <protection hidden="1"/>
    </xf>
    <xf numFmtId="14" fontId="0" fillId="2" borderId="6" xfId="0" applyNumberFormat="1" applyFill="1" applyBorder="1" applyAlignment="1" applyProtection="1">
      <alignment horizontal="center" vertical="center" wrapText="1"/>
      <protection locked="0"/>
    </xf>
    <xf numFmtId="0" fontId="44" fillId="16" borderId="0" xfId="0" applyFont="1" applyFill="1" applyAlignment="1" applyProtection="1">
      <alignment wrapText="1"/>
      <protection hidden="1"/>
    </xf>
    <xf numFmtId="0" fontId="46" fillId="12" borderId="15" xfId="0" applyFont="1" applyFill="1" applyBorder="1"/>
    <xf numFmtId="1" fontId="46" fillId="12" borderId="13" xfId="0" applyNumberFormat="1" applyFont="1" applyFill="1" applyBorder="1" applyAlignment="1">
      <alignment horizontal="center" vertical="top"/>
    </xf>
    <xf numFmtId="3" fontId="57" fillId="0" borderId="6" xfId="0" applyNumberFormat="1" applyFont="1" applyBorder="1" applyProtection="1">
      <protection locked="0"/>
    </xf>
    <xf numFmtId="0" fontId="0" fillId="0" borderId="6" xfId="0" applyBorder="1" applyProtection="1">
      <protection locked="0"/>
    </xf>
    <xf numFmtId="1" fontId="46" fillId="16" borderId="0" xfId="0" applyNumberFormat="1" applyFont="1" applyFill="1" applyAlignment="1">
      <alignment horizontal="center" vertical="top"/>
    </xf>
    <xf numFmtId="3" fontId="57" fillId="16" borderId="0" xfId="0" applyNumberFormat="1" applyFont="1" applyFill="1" applyProtection="1">
      <protection locked="0"/>
    </xf>
    <xf numFmtId="0" fontId="0" fillId="16" borderId="0" xfId="0" applyFill="1" applyProtection="1">
      <protection locked="0"/>
    </xf>
    <xf numFmtId="0" fontId="44" fillId="16" borderId="8" xfId="0" applyFont="1" applyFill="1" applyBorder="1" applyAlignment="1" applyProtection="1">
      <alignment wrapText="1"/>
      <protection hidden="1"/>
    </xf>
    <xf numFmtId="0" fontId="75" fillId="16" borderId="1" xfId="0" applyFont="1" applyFill="1" applyBorder="1" applyAlignment="1">
      <alignment wrapText="1"/>
    </xf>
    <xf numFmtId="0" fontId="0" fillId="16" borderId="0" xfId="0" applyFill="1" applyAlignment="1">
      <alignment horizontal="right"/>
    </xf>
    <xf numFmtId="0" fontId="0" fillId="2" borderId="15" xfId="0" applyFill="1" applyBorder="1"/>
    <xf numFmtId="0" fontId="48" fillId="13" borderId="1" xfId="0" applyFont="1" applyFill="1" applyBorder="1" applyAlignment="1" applyProtection="1">
      <alignment vertical="center" wrapText="1"/>
      <protection hidden="1"/>
    </xf>
    <xf numFmtId="0" fontId="48" fillId="13" borderId="8" xfId="0" applyFont="1" applyFill="1" applyBorder="1" applyAlignment="1" applyProtection="1">
      <alignment horizontal="left" vertical="center" wrapText="1"/>
      <protection hidden="1"/>
    </xf>
    <xf numFmtId="0" fontId="44" fillId="16" borderId="0" xfId="0" applyFont="1" applyFill="1"/>
    <xf numFmtId="0" fontId="0" fillId="23" borderId="1" xfId="0" applyFill="1" applyBorder="1"/>
    <xf numFmtId="0" fontId="77" fillId="12" borderId="6" xfId="0" applyFont="1" applyFill="1" applyBorder="1" applyAlignment="1" applyProtection="1">
      <alignment vertical="center"/>
      <protection hidden="1"/>
    </xf>
    <xf numFmtId="0" fontId="0" fillId="23" borderId="1" xfId="0" applyFill="1" applyBorder="1" applyAlignment="1">
      <alignment horizontal="center" vertical="center"/>
    </xf>
    <xf numFmtId="0" fontId="15" fillId="23" borderId="1" xfId="0" applyFont="1" applyFill="1" applyBorder="1" applyAlignment="1" applyProtection="1">
      <alignment vertical="center" wrapText="1"/>
      <protection hidden="1"/>
    </xf>
    <xf numFmtId="0" fontId="0" fillId="23" borderId="1" xfId="0" applyFill="1" applyBorder="1" applyAlignment="1">
      <alignment wrapText="1"/>
    </xf>
    <xf numFmtId="0" fontId="58" fillId="23" borderId="1" xfId="0" applyFont="1" applyFill="1" applyBorder="1" applyAlignment="1" applyProtection="1">
      <alignment vertical="center" wrapText="1"/>
      <protection hidden="1"/>
    </xf>
    <xf numFmtId="0" fontId="58" fillId="23" borderId="1" xfId="0" applyFont="1" applyFill="1" applyBorder="1" applyAlignment="1" applyProtection="1">
      <alignment horizontal="center" vertical="center"/>
      <protection hidden="1"/>
    </xf>
    <xf numFmtId="3" fontId="58" fillId="23" borderId="1" xfId="0" applyNumberFormat="1" applyFont="1" applyFill="1" applyBorder="1" applyAlignment="1">
      <alignment vertical="center"/>
    </xf>
    <xf numFmtId="3" fontId="58" fillId="23" borderId="6" xfId="0" applyNumberFormat="1" applyFont="1" applyFill="1" applyBorder="1" applyAlignment="1">
      <alignment vertical="center"/>
    </xf>
    <xf numFmtId="3" fontId="16" fillId="14" borderId="6" xfId="0" applyNumberFormat="1" applyFont="1" applyFill="1" applyBorder="1" applyAlignment="1" applyProtection="1">
      <alignment vertical="center"/>
      <protection hidden="1"/>
    </xf>
    <xf numFmtId="3" fontId="16" fillId="14" borderId="0" xfId="0" applyNumberFormat="1" applyFont="1" applyFill="1" applyAlignment="1" applyProtection="1">
      <alignment vertical="center"/>
      <protection hidden="1"/>
    </xf>
    <xf numFmtId="3" fontId="16" fillId="0" borderId="0" xfId="0" applyNumberFormat="1" applyFont="1" applyAlignment="1" applyProtection="1">
      <alignment vertical="center"/>
      <protection hidden="1"/>
    </xf>
    <xf numFmtId="0" fontId="0" fillId="17" borderId="1" xfId="0" applyFill="1" applyBorder="1" applyProtection="1">
      <protection hidden="1"/>
    </xf>
    <xf numFmtId="0" fontId="58" fillId="16" borderId="1" xfId="0" applyFont="1" applyFill="1" applyBorder="1" applyAlignment="1" applyProtection="1">
      <alignment vertical="center"/>
      <protection locked="0"/>
    </xf>
    <xf numFmtId="0" fontId="58" fillId="16" borderId="1" xfId="0" applyFont="1" applyFill="1" applyBorder="1" applyAlignment="1" applyProtection="1">
      <alignment horizontal="left" vertical="center" wrapText="1"/>
      <protection hidden="1"/>
    </xf>
    <xf numFmtId="0" fontId="58" fillId="16" borderId="6" xfId="0" applyFont="1" applyFill="1" applyBorder="1" applyAlignment="1" applyProtection="1">
      <alignment vertical="center"/>
      <protection hidden="1"/>
    </xf>
    <xf numFmtId="0" fontId="57" fillId="16" borderId="1" xfId="0" applyFont="1" applyFill="1" applyBorder="1" applyAlignment="1" applyProtection="1">
      <alignment vertical="center"/>
      <protection locked="0"/>
    </xf>
    <xf numFmtId="0" fontId="51" fillId="14" borderId="8" xfId="0" applyFont="1" applyFill="1" applyBorder="1" applyAlignment="1" applyProtection="1">
      <alignment horizontal="center" vertical="center" wrapText="1"/>
      <protection locked="0"/>
    </xf>
    <xf numFmtId="3" fontId="48" fillId="12" borderId="1" xfId="0" applyNumberFormat="1" applyFont="1" applyFill="1" applyBorder="1" applyAlignment="1">
      <alignment vertical="top" wrapText="1"/>
    </xf>
    <xf numFmtId="4" fontId="53" fillId="14" borderId="1" xfId="0" applyNumberFormat="1" applyFont="1" applyFill="1" applyBorder="1" applyAlignment="1">
      <alignment vertical="center" wrapText="1"/>
    </xf>
    <xf numFmtId="166" fontId="53" fillId="14" borderId="1" xfId="3" applyNumberFormat="1" applyFont="1" applyFill="1" applyBorder="1" applyAlignment="1" applyProtection="1">
      <alignment vertical="center" wrapText="1"/>
      <protection hidden="1"/>
    </xf>
    <xf numFmtId="4" fontId="53" fillId="14" borderId="1" xfId="0" applyNumberFormat="1" applyFont="1" applyFill="1" applyBorder="1" applyAlignment="1">
      <alignment vertical="top" wrapText="1"/>
    </xf>
    <xf numFmtId="166" fontId="53" fillId="14" borderId="1" xfId="3" applyNumberFormat="1" applyFont="1" applyFill="1" applyBorder="1" applyAlignment="1" applyProtection="1">
      <protection hidden="1"/>
    </xf>
    <xf numFmtId="3" fontId="52" fillId="14" borderId="1" xfId="0" applyNumberFormat="1" applyFont="1" applyFill="1" applyBorder="1" applyAlignment="1" applyProtection="1">
      <alignment vertical="top" wrapText="1"/>
      <protection locked="0"/>
    </xf>
    <xf numFmtId="0" fontId="0" fillId="17" borderId="0" xfId="0" applyFill="1" applyProtection="1">
      <protection hidden="1"/>
    </xf>
    <xf numFmtId="3" fontId="57" fillId="14" borderId="8" xfId="0" applyNumberFormat="1" applyFont="1" applyFill="1" applyBorder="1" applyAlignment="1" applyProtection="1">
      <alignment vertical="center" wrapText="1"/>
      <protection locked="0"/>
    </xf>
    <xf numFmtId="3" fontId="57" fillId="14" borderId="1" xfId="0" applyNumberFormat="1" applyFont="1" applyFill="1" applyBorder="1" applyAlignment="1" applyProtection="1">
      <alignment horizontal="right" vertical="center" wrapText="1"/>
      <protection locked="0"/>
    </xf>
    <xf numFmtId="0" fontId="57" fillId="14" borderId="1" xfId="0" applyFont="1" applyFill="1" applyBorder="1" applyAlignment="1" applyProtection="1">
      <alignment vertical="center"/>
      <protection locked="0"/>
    </xf>
    <xf numFmtId="0" fontId="58" fillId="16" borderId="2" xfId="0" applyFont="1" applyFill="1" applyBorder="1" applyAlignment="1" applyProtection="1">
      <alignment horizontal="center" vertical="center" wrapText="1"/>
      <protection hidden="1"/>
    </xf>
    <xf numFmtId="0" fontId="0" fillId="12" borderId="1" xfId="0" applyFill="1" applyBorder="1" applyAlignment="1" applyProtection="1">
      <alignment horizontal="center"/>
      <protection hidden="1"/>
    </xf>
    <xf numFmtId="0" fontId="15" fillId="12" borderId="1" xfId="0" applyFont="1" applyFill="1" applyBorder="1" applyAlignment="1" applyProtection="1">
      <alignment horizontal="center" vertical="center"/>
      <protection hidden="1"/>
    </xf>
    <xf numFmtId="0" fontId="0" fillId="23" borderId="13" xfId="0" applyFill="1" applyBorder="1"/>
    <xf numFmtId="0" fontId="58" fillId="16" borderId="3" xfId="0" applyFont="1" applyFill="1" applyBorder="1" applyAlignment="1" applyProtection="1">
      <alignment vertical="center" wrapText="1"/>
      <protection hidden="1"/>
    </xf>
    <xf numFmtId="0" fontId="15" fillId="16" borderId="1" xfId="0" applyFont="1" applyFill="1" applyBorder="1" applyAlignment="1" applyProtection="1">
      <alignment vertical="center" wrapText="1"/>
      <protection hidden="1"/>
    </xf>
    <xf numFmtId="3" fontId="0" fillId="14" borderId="1" xfId="0" applyNumberFormat="1" applyFill="1" applyBorder="1" applyAlignment="1" applyProtection="1">
      <alignment vertical="center"/>
      <protection locked="0"/>
    </xf>
    <xf numFmtId="3" fontId="57" fillId="14" borderId="1" xfId="0" applyNumberFormat="1" applyFont="1" applyFill="1" applyBorder="1" applyAlignment="1" applyProtection="1">
      <alignment vertical="center" wrapText="1"/>
      <protection locked="0"/>
    </xf>
    <xf numFmtId="3" fontId="0" fillId="14" borderId="0" xfId="0" applyNumberFormat="1" applyFill="1"/>
    <xf numFmtId="3" fontId="57" fillId="0" borderId="8" xfId="0" applyNumberFormat="1" applyFont="1" applyBorder="1" applyAlignment="1" applyProtection="1">
      <alignment vertical="top" wrapText="1"/>
      <protection locked="0"/>
    </xf>
    <xf numFmtId="3" fontId="57" fillId="0" borderId="1" xfId="0" applyNumberFormat="1" applyFont="1" applyBorder="1" applyAlignment="1" applyProtection="1">
      <alignment wrapText="1"/>
      <protection locked="0"/>
    </xf>
    <xf numFmtId="0" fontId="30" fillId="14" borderId="0" xfId="0" applyFont="1" applyFill="1" applyAlignment="1" applyProtection="1">
      <alignment vertical="center" wrapText="1"/>
      <protection hidden="1"/>
    </xf>
    <xf numFmtId="0" fontId="12" fillId="14" borderId="0" xfId="0" applyFont="1" applyFill="1" applyAlignment="1" applyProtection="1">
      <alignment vertical="center" wrapText="1"/>
      <protection hidden="1"/>
    </xf>
    <xf numFmtId="0" fontId="79" fillId="14" borderId="0" xfId="0" applyFont="1" applyFill="1" applyAlignment="1" applyProtection="1">
      <alignment vertical="center" wrapText="1"/>
      <protection hidden="1"/>
    </xf>
    <xf numFmtId="0" fontId="28" fillId="14" borderId="0" xfId="0" applyFont="1" applyFill="1" applyAlignment="1" applyProtection="1">
      <alignment vertical="center" wrapText="1"/>
      <protection hidden="1"/>
    </xf>
    <xf numFmtId="0" fontId="14" fillId="14" borderId="0" xfId="0" applyFont="1" applyFill="1" applyAlignment="1" applyProtection="1">
      <alignment vertical="center" wrapText="1"/>
      <protection hidden="1"/>
    </xf>
    <xf numFmtId="0" fontId="0" fillId="14" borderId="1" xfId="0" applyFill="1" applyBorder="1" applyAlignment="1" applyProtection="1">
      <alignment vertical="center"/>
      <protection locked="0"/>
    </xf>
    <xf numFmtId="0" fontId="75" fillId="16" borderId="7" xfId="0" applyFont="1" applyFill="1" applyBorder="1" applyAlignment="1">
      <alignment vertical="center" wrapText="1"/>
    </xf>
    <xf numFmtId="0" fontId="46" fillId="16" borderId="15" xfId="0" applyFont="1" applyFill="1" applyBorder="1"/>
    <xf numFmtId="1" fontId="46" fillId="16" borderId="15" xfId="0" applyNumberFormat="1" applyFont="1" applyFill="1" applyBorder="1" applyAlignment="1">
      <alignment horizontal="center" vertical="top"/>
    </xf>
    <xf numFmtId="3" fontId="57" fillId="16" borderId="15" xfId="0" applyNumberFormat="1" applyFont="1" applyFill="1" applyBorder="1"/>
    <xf numFmtId="3" fontId="57" fillId="12" borderId="8" xfId="0" applyNumberFormat="1" applyFont="1" applyFill="1" applyBorder="1" applyAlignment="1">
      <alignment vertical="center" wrapText="1"/>
    </xf>
    <xf numFmtId="0" fontId="0" fillId="12" borderId="6" xfId="0" applyFill="1" applyBorder="1" applyAlignment="1">
      <alignment vertical="center"/>
    </xf>
    <xf numFmtId="0" fontId="0" fillId="12" borderId="3" xfId="0" applyFill="1" applyBorder="1" applyAlignment="1">
      <alignment vertical="center"/>
    </xf>
    <xf numFmtId="0" fontId="0" fillId="14" borderId="3" xfId="0" applyFill="1" applyBorder="1" applyAlignment="1" applyProtection="1">
      <alignment vertical="center"/>
      <protection locked="0"/>
    </xf>
    <xf numFmtId="0" fontId="0" fillId="16" borderId="7" xfId="0" applyFill="1" applyBorder="1" applyProtection="1">
      <protection hidden="1"/>
    </xf>
    <xf numFmtId="0" fontId="0" fillId="16" borderId="15" xfId="0" applyFill="1" applyBorder="1" applyProtection="1">
      <protection hidden="1"/>
    </xf>
    <xf numFmtId="0" fontId="44" fillId="16" borderId="0" xfId="0" applyFont="1" applyFill="1" applyAlignment="1" applyProtection="1">
      <alignment horizontal="right" vertical="center"/>
      <protection hidden="1"/>
    </xf>
    <xf numFmtId="0" fontId="0" fillId="16" borderId="0" xfId="0" applyFill="1" applyAlignment="1" applyProtection="1">
      <alignment horizontal="center" vertical="center"/>
      <protection hidden="1"/>
    </xf>
    <xf numFmtId="0" fontId="71" fillId="16" borderId="15" xfId="0" applyFont="1" applyFill="1" applyBorder="1" applyAlignment="1" applyProtection="1">
      <alignment horizontal="right" vertical="center"/>
      <protection hidden="1"/>
    </xf>
    <xf numFmtId="0" fontId="54" fillId="16" borderId="15" xfId="0" applyFont="1" applyFill="1" applyBorder="1" applyAlignment="1" applyProtection="1">
      <alignment horizontal="right" vertical="center"/>
      <protection hidden="1"/>
    </xf>
    <xf numFmtId="0" fontId="0" fillId="16" borderId="0" xfId="0" applyFill="1" applyAlignment="1" applyProtection="1">
      <alignment horizontal="right" vertical="center"/>
      <protection hidden="1"/>
    </xf>
    <xf numFmtId="0" fontId="0" fillId="16" borderId="15" xfId="0" applyFill="1" applyBorder="1" applyAlignment="1" applyProtection="1">
      <alignment horizontal="right" vertical="center"/>
      <protection hidden="1"/>
    </xf>
    <xf numFmtId="0" fontId="54" fillId="16" borderId="15" xfId="0" applyFont="1" applyFill="1" applyBorder="1" applyAlignment="1" applyProtection="1">
      <alignment horizontal="right" vertical="center" wrapText="1"/>
      <protection hidden="1"/>
    </xf>
    <xf numFmtId="0" fontId="71" fillId="16" borderId="13" xfId="0" applyFont="1" applyFill="1" applyBorder="1" applyAlignment="1" applyProtection="1">
      <alignment horizontal="right" vertical="center"/>
      <protection hidden="1"/>
    </xf>
    <xf numFmtId="0" fontId="44" fillId="16" borderId="12" xfId="0" applyFont="1" applyFill="1" applyBorder="1" applyAlignment="1" applyProtection="1">
      <alignment horizontal="right" vertical="center"/>
      <protection hidden="1"/>
    </xf>
    <xf numFmtId="4" fontId="15" fillId="14" borderId="1" xfId="0" applyNumberFormat="1" applyFont="1" applyFill="1" applyBorder="1" applyAlignment="1" applyProtection="1">
      <alignment vertical="center"/>
      <protection locked="0"/>
    </xf>
    <xf numFmtId="4" fontId="0" fillId="23" borderId="13" xfId="0" applyNumberFormat="1" applyFill="1" applyBorder="1"/>
    <xf numFmtId="4" fontId="58" fillId="14" borderId="1" xfId="0" applyNumberFormat="1" applyFont="1" applyFill="1" applyBorder="1" applyAlignment="1" applyProtection="1">
      <alignment vertical="center"/>
      <protection locked="0"/>
    </xf>
    <xf numFmtId="4" fontId="0" fillId="14" borderId="1" xfId="0" applyNumberFormat="1" applyFill="1" applyBorder="1" applyAlignment="1" applyProtection="1">
      <alignment vertical="center"/>
      <protection locked="0"/>
    </xf>
    <xf numFmtId="3" fontId="0" fillId="17" borderId="1" xfId="0" applyNumberFormat="1" applyFill="1" applyBorder="1"/>
    <xf numFmtId="0" fontId="0" fillId="16" borderId="1" xfId="0" applyFill="1" applyBorder="1" applyAlignment="1">
      <alignment vertical="center"/>
    </xf>
    <xf numFmtId="4" fontId="0" fillId="14" borderId="1" xfId="0" applyNumberFormat="1" applyFill="1" applyBorder="1" applyAlignment="1">
      <alignment vertical="center"/>
    </xf>
    <xf numFmtId="4" fontId="57" fillId="14" borderId="1" xfId="0" applyNumberFormat="1" applyFont="1" applyFill="1" applyBorder="1" applyAlignment="1" applyProtection="1">
      <alignment vertical="center"/>
      <protection locked="0"/>
    </xf>
    <xf numFmtId="4" fontId="57" fillId="14" borderId="6" xfId="0" applyNumberFormat="1" applyFont="1" applyFill="1" applyBorder="1" applyAlignment="1" applyProtection="1">
      <alignment vertical="center"/>
      <protection locked="0"/>
    </xf>
    <xf numFmtId="4" fontId="58" fillId="14" borderId="6" xfId="0" applyNumberFormat="1" applyFont="1" applyFill="1" applyBorder="1" applyAlignment="1" applyProtection="1">
      <alignment vertical="center"/>
      <protection locked="0"/>
    </xf>
    <xf numFmtId="4" fontId="15" fillId="14" borderId="1" xfId="0" applyNumberFormat="1" applyFont="1" applyFill="1" applyBorder="1" applyProtection="1">
      <protection locked="0"/>
    </xf>
    <xf numFmtId="4" fontId="15" fillId="14" borderId="6" xfId="0" applyNumberFormat="1" applyFont="1" applyFill="1" applyBorder="1" applyProtection="1">
      <protection locked="0"/>
    </xf>
    <xf numFmtId="4" fontId="0" fillId="14" borderId="1" xfId="0" applyNumberFormat="1" applyFill="1" applyBorder="1"/>
    <xf numFmtId="4" fontId="0" fillId="14" borderId="6" xfId="0" applyNumberFormat="1" applyFill="1" applyBorder="1"/>
    <xf numFmtId="4" fontId="0" fillId="14" borderId="8" xfId="0" applyNumberFormat="1" applyFill="1" applyBorder="1"/>
    <xf numFmtId="4" fontId="0" fillId="14" borderId="7" xfId="0" applyNumberFormat="1" applyFill="1" applyBorder="1"/>
    <xf numFmtId="4" fontId="74" fillId="12" borderId="7" xfId="0" applyNumberFormat="1" applyFont="1" applyFill="1" applyBorder="1" applyAlignment="1" applyProtection="1">
      <alignment vertical="center"/>
      <protection hidden="1"/>
    </xf>
    <xf numFmtId="4" fontId="74" fillId="16" borderId="15" xfId="0" applyNumberFormat="1" applyFont="1" applyFill="1" applyBorder="1" applyAlignment="1" applyProtection="1">
      <alignment vertical="center"/>
      <protection hidden="1"/>
    </xf>
    <xf numFmtId="4" fontId="58" fillId="16" borderId="0" xfId="0" applyNumberFormat="1" applyFont="1" applyFill="1" applyAlignment="1" applyProtection="1">
      <alignment vertical="center"/>
      <protection hidden="1"/>
    </xf>
    <xf numFmtId="3" fontId="21" fillId="2" borderId="1" xfId="0" applyNumberFormat="1" applyFont="1" applyFill="1" applyBorder="1" applyAlignment="1">
      <alignment vertical="center" wrapText="1"/>
    </xf>
    <xf numFmtId="3" fontId="22" fillId="4" borderId="1" xfId="0" applyNumberFormat="1" applyFont="1" applyFill="1" applyBorder="1" applyAlignment="1">
      <alignment vertical="center" wrapText="1"/>
    </xf>
    <xf numFmtId="3" fontId="23" fillId="2" borderId="1" xfId="0" applyNumberFormat="1" applyFont="1" applyFill="1" applyBorder="1" applyAlignment="1">
      <alignment vertical="center" wrapText="1"/>
    </xf>
    <xf numFmtId="3" fontId="21" fillId="4" borderId="1" xfId="0" applyNumberFormat="1" applyFont="1" applyFill="1" applyBorder="1" applyAlignment="1">
      <alignment vertical="center" wrapText="1"/>
    </xf>
    <xf numFmtId="3" fontId="24" fillId="4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3" fontId="21" fillId="0" borderId="8" xfId="0" applyNumberFormat="1" applyFont="1" applyBorder="1" applyAlignment="1">
      <alignment vertical="center" wrapText="1"/>
    </xf>
    <xf numFmtId="3" fontId="22" fillId="4" borderId="8" xfId="0" applyNumberFormat="1" applyFont="1" applyFill="1" applyBorder="1" applyAlignment="1">
      <alignment vertical="center" wrapText="1"/>
    </xf>
    <xf numFmtId="3" fontId="16" fillId="4" borderId="1" xfId="0" applyNumberFormat="1" applyFont="1" applyFill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3" fontId="21" fillId="0" borderId="1" xfId="0" applyNumberFormat="1" applyFont="1" applyBorder="1" applyAlignment="1">
      <alignment vertical="center" wrapText="1"/>
    </xf>
    <xf numFmtId="3" fontId="16" fillId="4" borderId="0" xfId="0" applyNumberFormat="1" applyFont="1" applyFill="1" applyAlignment="1">
      <alignment vertical="center"/>
    </xf>
    <xf numFmtId="3" fontId="16" fillId="12" borderId="0" xfId="0" applyNumberFormat="1" applyFont="1" applyFill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23" fillId="0" borderId="1" xfId="0" applyNumberFormat="1" applyFont="1" applyBorder="1"/>
    <xf numFmtId="165" fontId="16" fillId="4" borderId="1" xfId="1" applyNumberFormat="1" applyFont="1" applyFill="1" applyBorder="1" applyAlignment="1" applyProtection="1">
      <alignment vertical="center"/>
    </xf>
    <xf numFmtId="165" fontId="16" fillId="2" borderId="1" xfId="1" applyNumberFormat="1" applyFont="1" applyFill="1" applyBorder="1" applyAlignment="1" applyProtection="1">
      <alignment vertical="center"/>
    </xf>
    <xf numFmtId="3" fontId="16" fillId="0" borderId="8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0" fillId="23" borderId="3" xfId="0" applyNumberFormat="1" applyFill="1" applyBorder="1"/>
    <xf numFmtId="3" fontId="16" fillId="14" borderId="0" xfId="0" applyNumberFormat="1" applyFont="1" applyFill="1" applyAlignment="1">
      <alignment vertical="center"/>
    </xf>
    <xf numFmtId="3" fontId="0" fillId="17" borderId="6" xfId="0" applyNumberFormat="1" applyFill="1" applyBorder="1"/>
    <xf numFmtId="0" fontId="75" fillId="16" borderId="8" xfId="0" applyFont="1" applyFill="1" applyBorder="1" applyAlignment="1">
      <alignment horizontal="center" vertical="center" wrapText="1"/>
    </xf>
    <xf numFmtId="0" fontId="75" fillId="16" borderId="9" xfId="0" applyFont="1" applyFill="1" applyBorder="1" applyAlignment="1">
      <alignment horizontal="center" vertical="center" wrapText="1"/>
    </xf>
    <xf numFmtId="0" fontId="44" fillId="16" borderId="6" xfId="0" applyFont="1" applyFill="1" applyBorder="1" applyAlignment="1">
      <alignment horizontal="left" vertical="center"/>
    </xf>
    <xf numFmtId="0" fontId="44" fillId="16" borderId="2" xfId="0" applyFont="1" applyFill="1" applyBorder="1" applyAlignment="1">
      <alignment horizontal="left" vertical="center"/>
    </xf>
    <xf numFmtId="0" fontId="44" fillId="16" borderId="3" xfId="0" applyFont="1" applyFill="1" applyBorder="1" applyAlignment="1">
      <alignment horizontal="left" vertical="center"/>
    </xf>
    <xf numFmtId="0" fontId="78" fillId="7" borderId="12" xfId="0" applyFont="1" applyFill="1" applyBorder="1" applyAlignment="1" applyProtection="1">
      <alignment horizontal="center" wrapText="1"/>
      <protection hidden="1"/>
    </xf>
    <xf numFmtId="0" fontId="44" fillId="16" borderId="8" xfId="0" applyFont="1" applyFill="1" applyBorder="1" applyAlignment="1" applyProtection="1">
      <alignment horizontal="left" wrapText="1"/>
      <protection hidden="1"/>
    </xf>
    <xf numFmtId="0" fontId="44" fillId="16" borderId="10" xfId="0" applyFont="1" applyFill="1" applyBorder="1" applyAlignment="1" applyProtection="1">
      <alignment horizontal="left" wrapText="1"/>
      <protection hidden="1"/>
    </xf>
    <xf numFmtId="0" fontId="44" fillId="16" borderId="9" xfId="0" applyFont="1" applyFill="1" applyBorder="1" applyAlignment="1" applyProtection="1">
      <alignment horizontal="left" wrapText="1"/>
      <protection hidden="1"/>
    </xf>
    <xf numFmtId="0" fontId="63" fillId="13" borderId="1" xfId="0" applyFont="1" applyFill="1" applyBorder="1" applyAlignment="1" applyProtection="1">
      <alignment horizontal="center" vertical="center" wrapText="1"/>
      <protection hidden="1"/>
    </xf>
    <xf numFmtId="0" fontId="49" fillId="13" borderId="8" xfId="0" applyFont="1" applyFill="1" applyBorder="1" applyAlignment="1" applyProtection="1">
      <alignment horizontal="center" vertical="center" wrapText="1"/>
      <protection hidden="1"/>
    </xf>
    <xf numFmtId="0" fontId="49" fillId="13" borderId="9" xfId="0" applyFont="1" applyFill="1" applyBorder="1" applyAlignment="1" applyProtection="1">
      <alignment horizontal="center" vertical="center" wrapText="1"/>
      <protection hidden="1"/>
    </xf>
    <xf numFmtId="0" fontId="49" fillId="13" borderId="7" xfId="0" applyFont="1" applyFill="1" applyBorder="1" applyAlignment="1" applyProtection="1">
      <alignment horizontal="center" vertical="center" wrapText="1"/>
      <protection hidden="1"/>
    </xf>
    <xf numFmtId="0" fontId="49" fillId="13" borderId="13" xfId="0" applyFont="1" applyFill="1" applyBorder="1" applyAlignment="1" applyProtection="1">
      <alignment horizontal="center" vertical="center" wrapText="1"/>
      <protection hidden="1"/>
    </xf>
    <xf numFmtId="0" fontId="49" fillId="13" borderId="1" xfId="0" applyFont="1" applyFill="1" applyBorder="1" applyAlignment="1" applyProtection="1">
      <alignment horizontal="center" vertical="center" wrapText="1"/>
      <protection hidden="1"/>
    </xf>
    <xf numFmtId="0" fontId="44" fillId="16" borderId="15" xfId="0" applyFont="1" applyFill="1" applyBorder="1" applyAlignment="1" applyProtection="1">
      <alignment horizontal="center" vertical="center" wrapText="1"/>
      <protection hidden="1"/>
    </xf>
    <xf numFmtId="0" fontId="44" fillId="16" borderId="0" xfId="0" applyFont="1" applyFill="1" applyAlignment="1" applyProtection="1">
      <alignment horizontal="center" vertical="center" wrapText="1"/>
      <protection hidden="1"/>
    </xf>
    <xf numFmtId="0" fontId="44" fillId="16" borderId="11" xfId="0" applyFont="1" applyFill="1" applyBorder="1" applyAlignment="1" applyProtection="1">
      <alignment horizontal="center" vertical="center" wrapText="1"/>
      <protection hidden="1"/>
    </xf>
    <xf numFmtId="0" fontId="44" fillId="16" borderId="13" xfId="0" applyFont="1" applyFill="1" applyBorder="1" applyAlignment="1" applyProtection="1">
      <alignment horizontal="center" vertical="center" wrapText="1"/>
      <protection hidden="1"/>
    </xf>
    <xf numFmtId="0" fontId="44" fillId="16" borderId="12" xfId="0" applyFont="1" applyFill="1" applyBorder="1" applyAlignment="1" applyProtection="1">
      <alignment horizontal="center" vertical="center" wrapText="1"/>
      <protection hidden="1"/>
    </xf>
    <xf numFmtId="0" fontId="44" fillId="16" borderId="14" xfId="0" applyFont="1" applyFill="1" applyBorder="1" applyAlignment="1" applyProtection="1">
      <alignment horizontal="center" vertical="center" wrapText="1"/>
      <protection hidden="1"/>
    </xf>
    <xf numFmtId="49" fontId="48" fillId="13" borderId="8" xfId="0" applyNumberFormat="1" applyFont="1" applyFill="1" applyBorder="1" applyAlignment="1" applyProtection="1">
      <alignment horizontal="center" vertical="top" wrapText="1"/>
      <protection hidden="1"/>
    </xf>
    <xf numFmtId="49" fontId="48" fillId="13" borderId="9" xfId="0" applyNumberFormat="1" applyFont="1" applyFill="1" applyBorder="1" applyAlignment="1" applyProtection="1">
      <alignment horizontal="center" vertical="top" wrapText="1"/>
      <protection hidden="1"/>
    </xf>
    <xf numFmtId="49" fontId="52" fillId="13" borderId="8" xfId="0" applyNumberFormat="1" applyFont="1" applyFill="1" applyBorder="1" applyAlignment="1" applyProtection="1">
      <alignment horizontal="center" vertical="center"/>
      <protection hidden="1"/>
    </xf>
    <xf numFmtId="49" fontId="52" fillId="13" borderId="10" xfId="0" applyNumberFormat="1" applyFont="1" applyFill="1" applyBorder="1" applyAlignment="1" applyProtection="1">
      <alignment horizontal="center" vertical="center"/>
      <protection hidden="1"/>
    </xf>
    <xf numFmtId="49" fontId="52" fillId="13" borderId="9" xfId="0" applyNumberFormat="1" applyFont="1" applyFill="1" applyBorder="1" applyAlignment="1" applyProtection="1">
      <alignment horizontal="center" vertical="center"/>
      <protection hidden="1"/>
    </xf>
    <xf numFmtId="0" fontId="63" fillId="13" borderId="6" xfId="0" applyFont="1" applyFill="1" applyBorder="1" applyAlignment="1" applyProtection="1">
      <alignment horizontal="right" vertical="center"/>
      <protection hidden="1"/>
    </xf>
    <xf numFmtId="0" fontId="63" fillId="13" borderId="3" xfId="0" applyFont="1" applyFill="1" applyBorder="1" applyAlignment="1" applyProtection="1">
      <alignment horizontal="right" vertical="center"/>
      <protection hidden="1"/>
    </xf>
    <xf numFmtId="49" fontId="48" fillId="13" borderId="10" xfId="0" applyNumberFormat="1" applyFont="1" applyFill="1" applyBorder="1" applyAlignment="1" applyProtection="1">
      <alignment horizontal="center" vertical="top" wrapText="1"/>
      <protection hidden="1"/>
    </xf>
    <xf numFmtId="0" fontId="51" fillId="14" borderId="8" xfId="0" applyFont="1" applyFill="1" applyBorder="1" applyAlignment="1" applyProtection="1">
      <alignment horizontal="center" vertical="center" wrapText="1"/>
      <protection locked="0"/>
    </xf>
    <xf numFmtId="0" fontId="51" fillId="14" borderId="9" xfId="0" applyFont="1" applyFill="1" applyBorder="1" applyAlignment="1" applyProtection="1">
      <alignment horizontal="center" vertical="center" wrapText="1"/>
      <protection locked="0"/>
    </xf>
    <xf numFmtId="0" fontId="52" fillId="13" borderId="8" xfId="0" applyFont="1" applyFill="1" applyBorder="1" applyAlignment="1" applyProtection="1">
      <alignment horizontal="center" vertical="center"/>
      <protection hidden="1"/>
    </xf>
    <xf numFmtId="0" fontId="52" fillId="13" borderId="10" xfId="0" applyFont="1" applyFill="1" applyBorder="1" applyAlignment="1" applyProtection="1">
      <alignment horizontal="center" vertical="center"/>
      <protection hidden="1"/>
    </xf>
    <xf numFmtId="0" fontId="47" fillId="2" borderId="6" xfId="0" applyFont="1" applyFill="1" applyBorder="1" applyAlignment="1" applyProtection="1">
      <alignment horizontal="left" vertical="center"/>
      <protection locked="0"/>
    </xf>
    <xf numFmtId="0" fontId="47" fillId="2" borderId="2" xfId="0" applyFont="1" applyFill="1" applyBorder="1" applyAlignment="1" applyProtection="1">
      <alignment horizontal="left" vertical="center"/>
      <protection locked="0"/>
    </xf>
    <xf numFmtId="0" fontId="47" fillId="2" borderId="3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41" fillId="3" borderId="1" xfId="0" applyFont="1" applyFill="1" applyBorder="1" applyAlignment="1" applyProtection="1">
      <alignment horizontal="center" vertical="center"/>
      <protection hidden="1"/>
    </xf>
    <xf numFmtId="0" fontId="14" fillId="6" borderId="6" xfId="0" applyFont="1" applyFill="1" applyBorder="1" applyAlignment="1" applyProtection="1">
      <alignment horizontal="left" vertical="center"/>
      <protection hidden="1"/>
    </xf>
    <xf numFmtId="0" fontId="14" fillId="6" borderId="2" xfId="0" applyFont="1" applyFill="1" applyBorder="1" applyAlignment="1" applyProtection="1">
      <alignment horizontal="left" vertical="center"/>
      <protection hidden="1"/>
    </xf>
    <xf numFmtId="0" fontId="14" fillId="6" borderId="3" xfId="0" applyFont="1" applyFill="1" applyBorder="1" applyAlignment="1" applyProtection="1">
      <alignment horizontal="left" vertical="center"/>
      <protection hidden="1"/>
    </xf>
    <xf numFmtId="0" fontId="4" fillId="6" borderId="6" xfId="0" applyFont="1" applyFill="1" applyBorder="1" applyAlignment="1" applyProtection="1">
      <alignment horizontal="center" vertical="center"/>
      <protection hidden="1"/>
    </xf>
    <xf numFmtId="0" fontId="4" fillId="6" borderId="2" xfId="0" applyFont="1" applyFill="1" applyBorder="1" applyAlignment="1" applyProtection="1">
      <alignment horizontal="center" vertical="center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9" fillId="5" borderId="2" xfId="0" applyFont="1" applyFill="1" applyBorder="1" applyAlignment="1" applyProtection="1">
      <alignment horizontal="center" vertical="center" wrapText="1"/>
      <protection hidden="1"/>
    </xf>
    <xf numFmtId="0" fontId="9" fillId="5" borderId="3" xfId="0" applyFont="1" applyFill="1" applyBorder="1" applyAlignment="1" applyProtection="1">
      <alignment horizontal="center" vertical="center" wrapText="1"/>
      <protection hidden="1"/>
    </xf>
    <xf numFmtId="49" fontId="1" fillId="4" borderId="8" xfId="0" applyNumberFormat="1" applyFont="1" applyFill="1" applyBorder="1" applyAlignment="1" applyProtection="1">
      <alignment horizontal="center" vertical="center"/>
      <protection hidden="1"/>
    </xf>
    <xf numFmtId="49" fontId="1" fillId="4" borderId="10" xfId="0" applyNumberFormat="1" applyFont="1" applyFill="1" applyBorder="1" applyAlignment="1" applyProtection="1">
      <alignment horizontal="center" vertical="center"/>
      <protection hidden="1"/>
    </xf>
    <xf numFmtId="49" fontId="1" fillId="4" borderId="9" xfId="0" applyNumberFormat="1" applyFont="1" applyFill="1" applyBorder="1" applyAlignment="1" applyProtection="1">
      <alignment horizontal="center" vertical="center"/>
      <protection hidden="1"/>
    </xf>
    <xf numFmtId="0" fontId="33" fillId="4" borderId="8" xfId="0" applyFont="1" applyFill="1" applyBorder="1" applyAlignment="1" applyProtection="1">
      <alignment horizontal="center" vertical="center"/>
      <protection hidden="1"/>
    </xf>
    <xf numFmtId="0" fontId="33" fillId="4" borderId="10" xfId="0" applyFont="1" applyFill="1" applyBorder="1" applyAlignment="1" applyProtection="1">
      <alignment horizontal="center" vertical="center"/>
      <protection hidden="1"/>
    </xf>
    <xf numFmtId="0" fontId="33" fillId="4" borderId="9" xfId="0" applyFont="1" applyFill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 applyProtection="1">
      <alignment horizontal="center" vertical="center" wrapText="1"/>
      <protection hidden="1"/>
    </xf>
    <xf numFmtId="0" fontId="2" fillId="4" borderId="9" xfId="0" applyFont="1" applyFill="1" applyBorder="1" applyAlignment="1" applyProtection="1">
      <alignment horizontal="center" vertical="center" wrapText="1"/>
      <protection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10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9" fillId="4" borderId="6" xfId="0" applyFont="1" applyFill="1" applyBorder="1" applyAlignment="1" applyProtection="1">
      <alignment horizontal="left" vertical="center"/>
      <protection hidden="1"/>
    </xf>
    <xf numFmtId="0" fontId="9" fillId="4" borderId="2" xfId="0" applyFont="1" applyFill="1" applyBorder="1" applyAlignment="1" applyProtection="1">
      <alignment horizontal="left" vertical="center"/>
      <protection hidden="1"/>
    </xf>
    <xf numFmtId="0" fontId="9" fillId="4" borderId="3" xfId="0" applyFont="1" applyFill="1" applyBorder="1" applyAlignment="1" applyProtection="1">
      <alignment horizontal="left" vertical="center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2" xfId="0" applyFont="1" applyFill="1" applyBorder="1" applyAlignment="1" applyProtection="1">
      <alignment vertical="center" wrapText="1"/>
      <protection hidden="1"/>
    </xf>
    <xf numFmtId="0" fontId="7" fillId="4" borderId="3" xfId="0" applyFont="1" applyFill="1" applyBorder="1" applyAlignment="1" applyProtection="1">
      <alignment vertical="center" wrapText="1"/>
      <protection hidden="1"/>
    </xf>
    <xf numFmtId="0" fontId="9" fillId="4" borderId="6" xfId="0" applyFont="1" applyFill="1" applyBorder="1" applyAlignment="1" applyProtection="1">
      <alignment horizontal="left" vertical="center" wrapText="1"/>
      <protection hidden="1"/>
    </xf>
    <xf numFmtId="0" fontId="9" fillId="4" borderId="2" xfId="0" applyFont="1" applyFill="1" applyBorder="1" applyAlignment="1" applyProtection="1">
      <alignment horizontal="left" vertical="center" wrapText="1"/>
      <protection hidden="1"/>
    </xf>
    <xf numFmtId="0" fontId="9" fillId="4" borderId="3" xfId="0" applyFont="1" applyFill="1" applyBorder="1" applyAlignment="1" applyProtection="1">
      <alignment horizontal="left" vertical="center" wrapText="1"/>
      <protection hidden="1"/>
    </xf>
    <xf numFmtId="0" fontId="7" fillId="4" borderId="6" xfId="0" applyFont="1" applyFill="1" applyBorder="1" applyAlignment="1" applyProtection="1">
      <alignment wrapText="1"/>
      <protection hidden="1"/>
    </xf>
    <xf numFmtId="0" fontId="7" fillId="4" borderId="2" xfId="0" applyFont="1" applyFill="1" applyBorder="1" applyAlignment="1" applyProtection="1">
      <alignment wrapText="1"/>
      <protection hidden="1"/>
    </xf>
    <xf numFmtId="0" fontId="7" fillId="4" borderId="3" xfId="0" applyFont="1" applyFill="1" applyBorder="1" applyAlignment="1" applyProtection="1">
      <alignment wrapText="1"/>
      <protection hidden="1"/>
    </xf>
    <xf numFmtId="0" fontId="9" fillId="19" borderId="6" xfId="0" applyFont="1" applyFill="1" applyBorder="1" applyAlignment="1" applyProtection="1">
      <alignment horizontal="left" vertical="center"/>
      <protection hidden="1"/>
    </xf>
    <xf numFmtId="0" fontId="9" fillId="19" borderId="2" xfId="0" applyFont="1" applyFill="1" applyBorder="1" applyAlignment="1" applyProtection="1">
      <alignment horizontal="left" vertical="center"/>
      <protection hidden="1"/>
    </xf>
    <xf numFmtId="0" fontId="9" fillId="19" borderId="3" xfId="0" applyFont="1" applyFill="1" applyBorder="1" applyAlignment="1" applyProtection="1">
      <alignment horizontal="left" vertical="center"/>
      <protection hidden="1"/>
    </xf>
    <xf numFmtId="0" fontId="9" fillId="4" borderId="1" xfId="0" applyFont="1" applyFill="1" applyBorder="1" applyAlignment="1" applyProtection="1">
      <alignment horizontal="center" wrapText="1"/>
      <protection hidden="1"/>
    </xf>
    <xf numFmtId="0" fontId="66" fillId="7" borderId="6" xfId="0" applyFont="1" applyFill="1" applyBorder="1" applyAlignment="1" applyProtection="1">
      <alignment horizontal="center" vertical="center"/>
      <protection hidden="1"/>
    </xf>
    <xf numFmtId="0" fontId="66" fillId="7" borderId="2" xfId="0" applyFont="1" applyFill="1" applyBorder="1" applyAlignment="1" applyProtection="1">
      <alignment horizontal="center" vertical="center"/>
      <protection hidden="1"/>
    </xf>
    <xf numFmtId="0" fontId="9" fillId="4" borderId="2" xfId="0" applyFont="1" applyFill="1" applyBorder="1" applyAlignment="1" applyProtection="1">
      <alignment horizontal="right"/>
      <protection hidden="1"/>
    </xf>
    <xf numFmtId="0" fontId="9" fillId="4" borderId="3" xfId="0" applyFont="1" applyFill="1" applyBorder="1" applyAlignment="1" applyProtection="1">
      <alignment horizontal="right"/>
      <protection hidden="1"/>
    </xf>
    <xf numFmtId="0" fontId="4" fillId="6" borderId="6" xfId="0" applyFont="1" applyFill="1" applyBorder="1" applyAlignment="1" applyProtection="1">
      <alignment horizontal="left" vertical="center"/>
      <protection hidden="1"/>
    </xf>
    <xf numFmtId="0" fontId="4" fillId="6" borderId="2" xfId="0" applyFont="1" applyFill="1" applyBorder="1" applyAlignment="1" applyProtection="1">
      <alignment horizontal="left" vertical="center"/>
      <protection hidden="1"/>
    </xf>
    <xf numFmtId="0" fontId="4" fillId="6" borderId="3" xfId="0" applyFont="1" applyFill="1" applyBorder="1" applyAlignment="1" applyProtection="1">
      <alignment horizontal="left" vertical="center"/>
      <protection hidden="1"/>
    </xf>
    <xf numFmtId="3" fontId="4" fillId="4" borderId="1" xfId="0" applyNumberFormat="1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hidden="1"/>
    </xf>
    <xf numFmtId="0" fontId="4" fillId="4" borderId="9" xfId="0" applyFont="1" applyFill="1" applyBorder="1" applyAlignment="1" applyProtection="1">
      <alignment horizontal="center" vertical="center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center" vertical="center" wrapText="1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4" borderId="12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0" fontId="10" fillId="4" borderId="8" xfId="0" applyFont="1" applyFill="1" applyBorder="1" applyAlignment="1" applyProtection="1">
      <alignment horizontal="center" vertical="center" wrapText="1"/>
      <protection hidden="1"/>
    </xf>
    <xf numFmtId="0" fontId="10" fillId="4" borderId="10" xfId="0" applyFont="1" applyFill="1" applyBorder="1" applyAlignment="1" applyProtection="1">
      <alignment horizontal="center" vertical="center" wrapText="1"/>
      <protection hidden="1"/>
    </xf>
    <xf numFmtId="0" fontId="10" fillId="4" borderId="9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0" fontId="44" fillId="16" borderId="12" xfId="0" applyFont="1" applyFill="1" applyBorder="1" applyAlignment="1">
      <alignment horizontal="left" vertical="center"/>
    </xf>
    <xf numFmtId="0" fontId="46" fillId="12" borderId="1" xfId="0" applyFont="1" applyFill="1" applyBorder="1" applyAlignment="1">
      <alignment horizontal="center" vertical="center"/>
    </xf>
    <xf numFmtId="0" fontId="46" fillId="12" borderId="8" xfId="0" applyFont="1" applyFill="1" applyBorder="1" applyAlignment="1">
      <alignment horizontal="center" vertical="center"/>
    </xf>
    <xf numFmtId="0" fontId="46" fillId="12" borderId="10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horizontal="center" vertical="center"/>
    </xf>
    <xf numFmtId="0" fontId="46" fillId="12" borderId="13" xfId="0" applyFont="1" applyFill="1" applyBorder="1" applyAlignment="1">
      <alignment horizontal="center" vertical="center"/>
    </xf>
    <xf numFmtId="0" fontId="46" fillId="12" borderId="12" xfId="0" applyFont="1" applyFill="1" applyBorder="1" applyAlignment="1">
      <alignment horizontal="center" vertical="center"/>
    </xf>
    <xf numFmtId="0" fontId="46" fillId="12" borderId="14" xfId="0" applyFont="1" applyFill="1" applyBorder="1" applyAlignment="1">
      <alignment horizontal="center" vertical="center"/>
    </xf>
    <xf numFmtId="0" fontId="59" fillId="12" borderId="1" xfId="0" applyFont="1" applyFill="1" applyBorder="1" applyAlignment="1">
      <alignment horizontal="center" vertical="center"/>
    </xf>
    <xf numFmtId="0" fontId="45" fillId="16" borderId="1" xfId="0" applyFont="1" applyFill="1" applyBorder="1" applyAlignment="1" applyProtection="1">
      <alignment horizontal="left" vertical="center" wrapText="1"/>
      <protection hidden="1"/>
    </xf>
    <xf numFmtId="0" fontId="45" fillId="16" borderId="1" xfId="0" applyFont="1" applyFill="1" applyBorder="1" applyAlignment="1" applyProtection="1">
      <alignment horizontal="center" vertical="center"/>
      <protection hidden="1"/>
    </xf>
    <xf numFmtId="0" fontId="0" fillId="16" borderId="1" xfId="0" applyFill="1" applyBorder="1" applyAlignment="1" applyProtection="1">
      <alignment horizontal="left" wrapText="1"/>
      <protection hidden="1"/>
    </xf>
    <xf numFmtId="0" fontId="44" fillId="12" borderId="6" xfId="0" applyFont="1" applyFill="1" applyBorder="1" applyAlignment="1">
      <alignment horizontal="left" vertical="center"/>
    </xf>
    <xf numFmtId="0" fontId="44" fillId="12" borderId="3" xfId="0" applyFont="1" applyFill="1" applyBorder="1" applyAlignment="1">
      <alignment horizontal="left" vertical="center"/>
    </xf>
    <xf numFmtId="0" fontId="63" fillId="13" borderId="6" xfId="0" applyFont="1" applyFill="1" applyBorder="1" applyAlignment="1" applyProtection="1">
      <alignment horizontal="center" vertical="center" wrapText="1"/>
      <protection hidden="1"/>
    </xf>
    <xf numFmtId="0" fontId="57" fillId="16" borderId="6" xfId="0" applyFont="1" applyFill="1" applyBorder="1" applyAlignment="1" applyProtection="1">
      <alignment horizontal="left" vertical="center"/>
      <protection hidden="1"/>
    </xf>
    <xf numFmtId="0" fontId="57" fillId="16" borderId="2" xfId="0" applyFont="1" applyFill="1" applyBorder="1" applyAlignment="1" applyProtection="1">
      <alignment horizontal="left" vertical="center"/>
      <protection hidden="1"/>
    </xf>
    <xf numFmtId="0" fontId="57" fillId="16" borderId="3" xfId="0" applyFont="1" applyFill="1" applyBorder="1" applyAlignment="1" applyProtection="1">
      <alignment horizontal="left" vertical="center"/>
      <protection hidden="1"/>
    </xf>
    <xf numFmtId="0" fontId="57" fillId="16" borderId="6" xfId="0" applyFont="1" applyFill="1" applyBorder="1" applyAlignment="1" applyProtection="1">
      <alignment horizontal="left" vertical="center" wrapText="1"/>
      <protection hidden="1"/>
    </xf>
    <xf numFmtId="0" fontId="57" fillId="16" borderId="2" xfId="0" applyFont="1" applyFill="1" applyBorder="1" applyAlignment="1" applyProtection="1">
      <alignment horizontal="left" vertical="center" wrapText="1"/>
      <protection hidden="1"/>
    </xf>
    <xf numFmtId="0" fontId="57" fillId="16" borderId="3" xfId="0" applyFont="1" applyFill="1" applyBorder="1" applyAlignment="1" applyProtection="1">
      <alignment horizontal="left" vertical="center" wrapText="1"/>
      <protection hidden="1"/>
    </xf>
    <xf numFmtId="0" fontId="0" fillId="16" borderId="6" xfId="0" applyFill="1" applyBorder="1" applyAlignment="1" applyProtection="1">
      <alignment horizontal="left" vertical="center"/>
      <protection hidden="1"/>
    </xf>
    <xf numFmtId="0" fontId="0" fillId="16" borderId="2" xfId="0" applyFill="1" applyBorder="1" applyAlignment="1" applyProtection="1">
      <alignment horizontal="left" vertical="center"/>
      <protection hidden="1"/>
    </xf>
    <xf numFmtId="0" fontId="0" fillId="16" borderId="3" xfId="0" applyFill="1" applyBorder="1" applyAlignment="1" applyProtection="1">
      <alignment horizontal="left" vertical="center"/>
      <protection hidden="1"/>
    </xf>
    <xf numFmtId="0" fontId="63" fillId="12" borderId="1" xfId="0" applyFont="1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6" borderId="14" xfId="0" applyFill="1" applyBorder="1" applyAlignment="1">
      <alignment horizontal="center" vertical="center"/>
    </xf>
    <xf numFmtId="0" fontId="0" fillId="16" borderId="6" xfId="0" applyFill="1" applyBorder="1" applyAlignment="1">
      <alignment horizontal="left" vertical="center"/>
    </xf>
    <xf numFmtId="0" fontId="0" fillId="16" borderId="2" xfId="0" applyFill="1" applyBorder="1" applyAlignment="1">
      <alignment horizontal="left" vertical="center"/>
    </xf>
    <xf numFmtId="0" fontId="58" fillId="14" borderId="6" xfId="0" applyFont="1" applyFill="1" applyBorder="1" applyAlignment="1" applyProtection="1">
      <alignment horizontal="left" vertical="center"/>
      <protection hidden="1"/>
    </xf>
    <xf numFmtId="0" fontId="58" fillId="14" borderId="2" xfId="0" applyFont="1" applyFill="1" applyBorder="1" applyAlignment="1" applyProtection="1">
      <alignment horizontal="left" vertical="center"/>
      <protection hidden="1"/>
    </xf>
    <xf numFmtId="0" fontId="58" fillId="14" borderId="1" xfId="0" applyFont="1" applyFill="1" applyBorder="1" applyAlignment="1" applyProtection="1">
      <alignment horizontal="left" vertical="center"/>
      <protection hidden="1"/>
    </xf>
    <xf numFmtId="0" fontId="62" fillId="12" borderId="8" xfId="0" applyFont="1" applyFill="1" applyBorder="1" applyAlignment="1" applyProtection="1">
      <alignment horizontal="center" vertical="center"/>
      <protection hidden="1"/>
    </xf>
    <xf numFmtId="0" fontId="62" fillId="12" borderId="10" xfId="0" applyFont="1" applyFill="1" applyBorder="1" applyAlignment="1" applyProtection="1">
      <alignment horizontal="center" vertical="center"/>
      <protection hidden="1"/>
    </xf>
    <xf numFmtId="0" fontId="62" fillId="12" borderId="9" xfId="0" applyFont="1" applyFill="1" applyBorder="1" applyAlignment="1" applyProtection="1">
      <alignment horizontal="center" vertical="center"/>
      <protection hidden="1"/>
    </xf>
    <xf numFmtId="3" fontId="58" fillId="12" borderId="6" xfId="0" applyNumberFormat="1" applyFont="1" applyFill="1" applyBorder="1" applyAlignment="1">
      <alignment horizontal="center" vertical="center"/>
    </xf>
    <xf numFmtId="3" fontId="58" fillId="12" borderId="2" xfId="0" applyNumberFormat="1" applyFont="1" applyFill="1" applyBorder="1" applyAlignment="1">
      <alignment horizontal="center" vertical="center"/>
    </xf>
    <xf numFmtId="3" fontId="58" fillId="12" borderId="3" xfId="0" applyNumberFormat="1" applyFont="1" applyFill="1" applyBorder="1" applyAlignment="1">
      <alignment horizontal="center" vertical="center"/>
    </xf>
    <xf numFmtId="0" fontId="27" fillId="9" borderId="8" xfId="0" applyFont="1" applyFill="1" applyBorder="1" applyAlignment="1" applyProtection="1">
      <alignment horizontal="center" vertical="center" textRotation="90" wrapText="1"/>
      <protection hidden="1"/>
    </xf>
    <xf numFmtId="0" fontId="27" fillId="9" borderId="10" xfId="0" applyFont="1" applyFill="1" applyBorder="1" applyAlignment="1" applyProtection="1">
      <alignment horizontal="center" vertical="center" textRotation="90" wrapText="1"/>
      <protection hidden="1"/>
    </xf>
    <xf numFmtId="3" fontId="23" fillId="4" borderId="6" xfId="0" applyNumberFormat="1" applyFont="1" applyFill="1" applyBorder="1" applyAlignment="1" applyProtection="1">
      <alignment horizontal="left" vertical="center" wrapText="1"/>
      <protection hidden="1"/>
    </xf>
    <xf numFmtId="3" fontId="23" fillId="4" borderId="2" xfId="0" applyNumberFormat="1" applyFont="1" applyFill="1" applyBorder="1" applyAlignment="1" applyProtection="1">
      <alignment horizontal="left" vertical="center" wrapText="1"/>
      <protection hidden="1"/>
    </xf>
    <xf numFmtId="3" fontId="23" fillId="4" borderId="3" xfId="0" applyNumberFormat="1" applyFont="1" applyFill="1" applyBorder="1" applyAlignment="1" applyProtection="1">
      <alignment horizontal="left" vertical="center" wrapText="1"/>
      <protection hidden="1"/>
    </xf>
    <xf numFmtId="3" fontId="23" fillId="17" borderId="6" xfId="0" applyNumberFormat="1" applyFont="1" applyFill="1" applyBorder="1" applyAlignment="1" applyProtection="1">
      <alignment horizontal="center" vertical="center" wrapText="1"/>
      <protection hidden="1"/>
    </xf>
    <xf numFmtId="3" fontId="23" fillId="17" borderId="2" xfId="0" applyNumberFormat="1" applyFont="1" applyFill="1" applyBorder="1" applyAlignment="1" applyProtection="1">
      <alignment horizontal="center" vertical="center" wrapText="1"/>
      <protection hidden="1"/>
    </xf>
    <xf numFmtId="3" fontId="23" fillId="17" borderId="3" xfId="0" applyNumberFormat="1" applyFont="1" applyFill="1" applyBorder="1" applyAlignment="1" applyProtection="1">
      <alignment horizontal="center" vertical="center" wrapText="1"/>
      <protection hidden="1"/>
    </xf>
    <xf numFmtId="0" fontId="27" fillId="10" borderId="8" xfId="0" applyFont="1" applyFill="1" applyBorder="1" applyAlignment="1" applyProtection="1">
      <alignment horizontal="center" vertical="center" textRotation="90"/>
      <protection hidden="1"/>
    </xf>
    <xf numFmtId="0" fontId="27" fillId="10" borderId="10" xfId="0" applyFont="1" applyFill="1" applyBorder="1" applyAlignment="1" applyProtection="1">
      <alignment horizontal="center" vertical="center" textRotation="90"/>
      <protection hidden="1"/>
    </xf>
    <xf numFmtId="0" fontId="27" fillId="10" borderId="9" xfId="0" applyFont="1" applyFill="1" applyBorder="1" applyAlignment="1" applyProtection="1">
      <alignment horizontal="center" vertical="center" textRotation="90"/>
      <protection hidden="1"/>
    </xf>
    <xf numFmtId="0" fontId="18" fillId="12" borderId="12" xfId="0" applyFont="1" applyFill="1" applyBorder="1" applyAlignment="1" applyProtection="1">
      <alignment horizontal="center" vertical="center"/>
      <protection hidden="1"/>
    </xf>
    <xf numFmtId="0" fontId="18" fillId="12" borderId="14" xfId="0" applyFont="1" applyFill="1" applyBorder="1" applyAlignment="1" applyProtection="1">
      <alignment horizontal="center" vertical="center"/>
      <protection hidden="1"/>
    </xf>
    <xf numFmtId="0" fontId="76" fillId="0" borderId="1" xfId="0" applyFont="1" applyBorder="1" applyAlignment="1" applyProtection="1">
      <alignment horizontal="left" vertical="center"/>
      <protection hidden="1"/>
    </xf>
    <xf numFmtId="0" fontId="20" fillId="4" borderId="6" xfId="0" applyFont="1" applyFill="1" applyBorder="1" applyAlignment="1" applyProtection="1">
      <alignment horizontal="center" vertical="center"/>
      <protection hidden="1"/>
    </xf>
    <xf numFmtId="0" fontId="20" fillId="4" borderId="2" xfId="0" applyFont="1" applyFill="1" applyBorder="1" applyAlignment="1" applyProtection="1">
      <alignment horizontal="center" vertical="center"/>
      <protection hidden="1"/>
    </xf>
    <xf numFmtId="0" fontId="20" fillId="4" borderId="8" xfId="0" applyFont="1" applyFill="1" applyBorder="1" applyAlignment="1" applyProtection="1">
      <alignment horizontal="center" vertical="center"/>
      <protection hidden="1"/>
    </xf>
    <xf numFmtId="0" fontId="20" fillId="4" borderId="9" xfId="0" applyFont="1" applyFill="1" applyBorder="1" applyAlignment="1" applyProtection="1">
      <alignment horizontal="center" vertical="center"/>
      <protection hidden="1"/>
    </xf>
    <xf numFmtId="0" fontId="20" fillId="4" borderId="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7" fillId="11" borderId="8" xfId="0" applyFont="1" applyFill="1" applyBorder="1" applyAlignment="1" applyProtection="1">
      <alignment horizontal="center" vertical="center" textRotation="90" wrapText="1"/>
      <protection hidden="1"/>
    </xf>
    <xf numFmtId="0" fontId="27" fillId="11" borderId="10" xfId="0" applyFont="1" applyFill="1" applyBorder="1" applyAlignment="1" applyProtection="1">
      <alignment horizontal="center" vertical="center" textRotation="90" wrapText="1"/>
      <protection hidden="1"/>
    </xf>
    <xf numFmtId="0" fontId="27" fillId="11" borderId="9" xfId="0" applyFont="1" applyFill="1" applyBorder="1" applyAlignment="1" applyProtection="1">
      <alignment horizontal="center" vertical="center" textRotation="90" wrapText="1"/>
      <protection hidden="1"/>
    </xf>
    <xf numFmtId="0" fontId="20" fillId="4" borderId="8" xfId="0" applyFont="1" applyFill="1" applyBorder="1" applyAlignment="1" applyProtection="1">
      <alignment horizontal="center" vertical="center" textRotation="90"/>
      <protection hidden="1"/>
    </xf>
    <xf numFmtId="0" fontId="20" fillId="4" borderId="10" xfId="0" applyFont="1" applyFill="1" applyBorder="1" applyAlignment="1" applyProtection="1">
      <alignment horizontal="center" vertical="center" textRotation="90"/>
      <protection hidden="1"/>
    </xf>
    <xf numFmtId="0" fontId="20" fillId="4" borderId="9" xfId="0" applyFont="1" applyFill="1" applyBorder="1" applyAlignment="1" applyProtection="1">
      <alignment horizontal="center" vertical="center" textRotation="90"/>
      <protection hidden="1"/>
    </xf>
    <xf numFmtId="0" fontId="20" fillId="4" borderId="8" xfId="0" applyFont="1" applyFill="1" applyBorder="1" applyAlignment="1" applyProtection="1">
      <alignment horizontal="center" vertical="center" wrapText="1"/>
      <protection hidden="1"/>
    </xf>
    <xf numFmtId="0" fontId="20" fillId="4" borderId="10" xfId="0" applyFont="1" applyFill="1" applyBorder="1" applyAlignment="1" applyProtection="1">
      <alignment horizontal="center" vertical="center" wrapText="1"/>
      <protection hidden="1"/>
    </xf>
    <xf numFmtId="0" fontId="20" fillId="4" borderId="9" xfId="0" applyFont="1" applyFill="1" applyBorder="1" applyAlignment="1" applyProtection="1">
      <alignment horizontal="center" vertical="center" wrapText="1"/>
      <protection hidden="1"/>
    </xf>
    <xf numFmtId="0" fontId="20" fillId="4" borderId="10" xfId="0" applyFont="1" applyFill="1" applyBorder="1" applyAlignment="1" applyProtection="1">
      <alignment horizontal="center" vertical="center"/>
      <protection hidden="1"/>
    </xf>
  </cellXfs>
  <cellStyles count="4">
    <cellStyle name="Dziesiętny" xfId="1" builtinId="3"/>
    <cellStyle name="Dziesiętny 2" xfId="2"/>
    <cellStyle name="Normalny" xfId="0" builtinId="0"/>
    <cellStyle name="Procentowy" xfId="3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1100666</xdr:colOff>
      <xdr:row>0</xdr:row>
      <xdr:rowOff>84667</xdr:rowOff>
    </xdr:from>
    <xdr:to>
      <xdr:col>9</xdr:col>
      <xdr:colOff>1490133</xdr:colOff>
      <xdr:row>0</xdr:row>
      <xdr:rowOff>753533</xdr:rowOff>
    </xdr:to>
    <xdr:cxnSp macro="">
      <xdr:nvCxnSpPr>
        <xdr:cNvPr id="5" name="Łącznik prosty ze strzałką 4">
          <a:extLst>
            <a:ext uri="{FF2B5EF4-FFF2-40B4-BE49-F238E27FC236}">
              <a16:creationId xmlns="" xmlns:a16="http://schemas.microsoft.com/office/drawing/2014/main" id="{0A280AD9-DB59-4C0D-A0C4-1341C4920D56}"/>
            </a:ext>
          </a:extLst>
        </xdr:cNvPr>
        <xdr:cNvCxnSpPr/>
      </xdr:nvCxnSpPr>
      <xdr:spPr>
        <a:xfrm flipH="1" flipV="1">
          <a:off x="12361333" y="84667"/>
          <a:ext cx="389467" cy="66886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1143000</xdr:colOff>
      <xdr:row>0</xdr:row>
      <xdr:rowOff>163286</xdr:rowOff>
    </xdr:from>
    <xdr:to>
      <xdr:col>11</xdr:col>
      <xdr:colOff>1153885</xdr:colOff>
      <xdr:row>2</xdr:row>
      <xdr:rowOff>185057</xdr:rowOff>
    </xdr:to>
    <xdr:cxnSp macro="">
      <xdr:nvCxnSpPr>
        <xdr:cNvPr id="3" name="Łącznik prosty ze strzałką 2">
          <a:extLst>
            <a:ext uri="{FF2B5EF4-FFF2-40B4-BE49-F238E27FC236}">
              <a16:creationId xmlns="" xmlns:a16="http://schemas.microsoft.com/office/drawing/2014/main" id="{2DC3843F-696B-ACD9-A4F7-8A00F35E4F50}"/>
            </a:ext>
          </a:extLst>
        </xdr:cNvPr>
        <xdr:cNvCxnSpPr/>
      </xdr:nvCxnSpPr>
      <xdr:spPr>
        <a:xfrm flipH="1" flipV="1">
          <a:off x="16818429" y="163286"/>
          <a:ext cx="10885" cy="77288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DF269"/>
  <sheetViews>
    <sheetView tabSelected="1" topLeftCell="C1" zoomScale="80" zoomScaleNormal="80" workbookViewId="0">
      <selection activeCell="C12" sqref="A12:XFD12"/>
    </sheetView>
  </sheetViews>
  <sheetFormatPr defaultRowHeight="15" outlineLevelRow="1" outlineLevelCol="1" x14ac:dyDescent="0.25"/>
  <cols>
    <col min="1" max="1" width="7" style="75" hidden="1" customWidth="1"/>
    <col min="2" max="2" width="9.85546875" style="75" hidden="1" customWidth="1"/>
    <col min="3" max="3" width="7.5703125" customWidth="1"/>
    <col min="4" max="4" width="42" customWidth="1"/>
    <col min="5" max="5" width="14.85546875" customWidth="1"/>
    <col min="6" max="7" width="14.28515625" customWidth="1"/>
    <col min="8" max="8" width="15.28515625" customWidth="1"/>
    <col min="9" max="9" width="15.140625" customWidth="1"/>
    <col min="10" max="10" width="14.7109375" customWidth="1"/>
    <col min="11" max="11" width="17.140625" customWidth="1" outlineLevel="1"/>
    <col min="12" max="12" width="44.42578125" style="72" customWidth="1"/>
    <col min="13" max="13" width="12.7109375" style="75" customWidth="1"/>
    <col min="14" max="19" width="9.28515625" style="2" customWidth="1"/>
    <col min="20" max="25" width="9.28515625" style="2" hidden="1" customWidth="1"/>
    <col min="26" max="30" width="8.85546875" hidden="1" customWidth="1"/>
  </cols>
  <sheetData>
    <row r="1" spans="1:110" ht="25.15" customHeight="1" x14ac:dyDescent="0.25">
      <c r="A1" s="454" t="s">
        <v>324</v>
      </c>
      <c r="B1" s="455" t="s">
        <v>346</v>
      </c>
      <c r="C1" s="228" t="s">
        <v>345</v>
      </c>
      <c r="D1" s="75"/>
      <c r="E1" s="75"/>
      <c r="F1" s="435" t="s">
        <v>44</v>
      </c>
      <c r="G1" s="535">
        <v>46043</v>
      </c>
      <c r="H1" s="75"/>
      <c r="I1" s="536"/>
      <c r="J1" s="536"/>
      <c r="K1" s="662" t="s">
        <v>323</v>
      </c>
      <c r="L1" s="656" t="s">
        <v>329</v>
      </c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</row>
    <row r="2" spans="1:110" ht="29.45" customHeight="1" x14ac:dyDescent="0.3">
      <c r="A2" s="456" t="s">
        <v>325</v>
      </c>
      <c r="B2" s="457">
        <v>2024</v>
      </c>
      <c r="C2" s="534" t="s">
        <v>292</v>
      </c>
      <c r="D2" s="407"/>
      <c r="E2" s="661" t="s">
        <v>333</v>
      </c>
      <c r="F2" s="661"/>
      <c r="G2" s="407" t="s">
        <v>321</v>
      </c>
      <c r="H2" s="671" t="s">
        <v>322</v>
      </c>
      <c r="I2" s="672"/>
      <c r="J2" s="673"/>
      <c r="K2" s="663"/>
      <c r="L2" s="657"/>
      <c r="M2" s="438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</row>
    <row r="3" spans="1:110" ht="42" customHeight="1" x14ac:dyDescent="0.25">
      <c r="C3" s="682" t="s">
        <v>45</v>
      </c>
      <c r="D3" s="683"/>
      <c r="E3" s="689" t="s">
        <v>367</v>
      </c>
      <c r="F3" s="690"/>
      <c r="G3" s="691"/>
      <c r="H3" s="674"/>
      <c r="I3" s="675"/>
      <c r="J3" s="676"/>
      <c r="K3" s="664"/>
      <c r="L3" s="453"/>
      <c r="M3" s="437"/>
      <c r="N3" s="437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</row>
    <row r="4" spans="1:110" ht="28.15" customHeight="1" x14ac:dyDescent="0.25">
      <c r="C4" s="679" t="s">
        <v>0</v>
      </c>
      <c r="D4" s="687" t="s">
        <v>1</v>
      </c>
      <c r="E4" s="549" t="s">
        <v>350</v>
      </c>
      <c r="F4" s="549" t="s">
        <v>351</v>
      </c>
      <c r="G4" s="548" t="s">
        <v>337</v>
      </c>
      <c r="H4" s="665" t="s">
        <v>42</v>
      </c>
      <c r="I4" s="665"/>
      <c r="J4" s="665"/>
      <c r="K4" s="665"/>
      <c r="L4" s="474"/>
      <c r="M4" s="439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</row>
    <row r="5" spans="1:110" ht="18" customHeight="1" x14ac:dyDescent="0.25">
      <c r="C5" s="680"/>
      <c r="D5" s="688"/>
      <c r="E5" s="685">
        <v>2024</v>
      </c>
      <c r="F5" s="685">
        <v>2025</v>
      </c>
      <c r="G5" s="229">
        <f>IF(F5="nie dotyczy",B2,F5+1)</f>
        <v>2026</v>
      </c>
      <c r="H5" s="229">
        <f>VLOOKUP(H6,I94:K98,3,FALSE)</f>
        <v>2026</v>
      </c>
      <c r="I5" s="666">
        <f>H5+1</f>
        <v>2027</v>
      </c>
      <c r="J5" s="668">
        <f>I5+1</f>
        <v>2028</v>
      </c>
      <c r="K5" s="670">
        <f>J5+1</f>
        <v>2029</v>
      </c>
      <c r="L5" s="658" t="s">
        <v>334</v>
      </c>
      <c r="M5" s="659"/>
      <c r="N5" s="659"/>
      <c r="O5" s="659"/>
      <c r="P5" s="659"/>
      <c r="Q5" s="659"/>
      <c r="R5" s="659"/>
      <c r="S5" s="660"/>
      <c r="T5" s="75"/>
      <c r="U5" s="75"/>
      <c r="V5" s="75"/>
      <c r="W5" s="75"/>
      <c r="X5" s="75"/>
      <c r="Y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</row>
    <row r="6" spans="1:110" ht="28.9" customHeight="1" x14ac:dyDescent="0.25">
      <c r="C6" s="680"/>
      <c r="D6" s="688"/>
      <c r="E6" s="686"/>
      <c r="F6" s="686"/>
      <c r="G6" s="230" t="s">
        <v>40</v>
      </c>
      <c r="H6" s="231" t="str">
        <f>I106</f>
        <v>lipiec-grudzień</v>
      </c>
      <c r="I6" s="667"/>
      <c r="J6" s="669"/>
      <c r="K6" s="670"/>
      <c r="L6" s="604"/>
      <c r="M6" s="202"/>
      <c r="N6" s="202"/>
      <c r="O6" s="202"/>
      <c r="P6" s="202"/>
      <c r="Q6" s="202"/>
      <c r="R6" s="202"/>
      <c r="S6" s="202"/>
      <c r="T6" s="75"/>
      <c r="U6" s="75"/>
      <c r="V6" s="75"/>
      <c r="W6" s="75"/>
      <c r="X6" s="75"/>
      <c r="Y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</row>
    <row r="7" spans="1:110" x14ac:dyDescent="0.25">
      <c r="C7" s="681"/>
      <c r="D7" s="232" t="s">
        <v>358</v>
      </c>
      <c r="E7" s="568">
        <v>360</v>
      </c>
      <c r="F7" s="568">
        <v>360</v>
      </c>
      <c r="G7" s="568">
        <v>180</v>
      </c>
      <c r="H7" s="233">
        <f>VLOOKUP(H6,I94:J98,2,FALSE)</f>
        <v>180</v>
      </c>
      <c r="I7" s="233">
        <v>360</v>
      </c>
      <c r="J7" s="408">
        <v>360</v>
      </c>
      <c r="K7" s="233">
        <v>360</v>
      </c>
      <c r="L7" s="605"/>
      <c r="M7" s="606" t="str">
        <f>IF($AC$16=0,"",E5)</f>
        <v/>
      </c>
      <c r="N7" s="606" t="str">
        <f>IF($AC$16=0,"",F5)</f>
        <v/>
      </c>
      <c r="O7" s="606" t="str">
        <f t="shared" ref="O7:S7" si="0">IF($AC$16=0,"",G5)</f>
        <v/>
      </c>
      <c r="P7" s="606" t="str">
        <f t="shared" si="0"/>
        <v/>
      </c>
      <c r="Q7" s="606" t="str">
        <f t="shared" si="0"/>
        <v/>
      </c>
      <c r="R7" s="606" t="str">
        <f t="shared" si="0"/>
        <v/>
      </c>
      <c r="S7" s="606" t="str">
        <f t="shared" si="0"/>
        <v/>
      </c>
      <c r="T7" s="75"/>
      <c r="U7" s="75"/>
      <c r="V7" s="75"/>
      <c r="W7" s="75"/>
      <c r="X7" s="75"/>
      <c r="Y7" s="75"/>
      <c r="Z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</row>
    <row r="8" spans="1:110" ht="22.9" customHeight="1" x14ac:dyDescent="0.25">
      <c r="C8" s="234" t="s">
        <v>2</v>
      </c>
      <c r="D8" s="235" t="s">
        <v>3</v>
      </c>
      <c r="E8" s="236">
        <f>E9+E12+E15</f>
        <v>0</v>
      </c>
      <c r="F8" s="236">
        <f>F9+F12+F15</f>
        <v>0</v>
      </c>
      <c r="G8" s="236">
        <f>G9+G12+G15</f>
        <v>0</v>
      </c>
      <c r="H8" s="236">
        <f t="shared" ref="H8:K8" si="1">H10+H11+H13+H14+H16+H17</f>
        <v>0</v>
      </c>
      <c r="I8" s="236">
        <f t="shared" si="1"/>
        <v>0</v>
      </c>
      <c r="J8" s="409">
        <f t="shared" si="1"/>
        <v>0</v>
      </c>
      <c r="K8" s="236">
        <f t="shared" si="1"/>
        <v>0</v>
      </c>
      <c r="L8" s="605"/>
      <c r="M8" s="202"/>
      <c r="N8" s="607"/>
      <c r="O8" s="607"/>
      <c r="P8" s="607"/>
      <c r="Q8" s="607"/>
      <c r="R8" s="607"/>
      <c r="S8" s="607"/>
      <c r="T8" s="75"/>
      <c r="U8" s="75"/>
      <c r="V8" s="75"/>
      <c r="W8" s="75"/>
      <c r="X8" s="75"/>
      <c r="Y8" s="75"/>
      <c r="Z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</row>
    <row r="9" spans="1:110" ht="15.75" customHeight="1" x14ac:dyDescent="0.25">
      <c r="C9" s="677" t="s">
        <v>4</v>
      </c>
      <c r="D9" s="235" t="s">
        <v>65</v>
      </c>
      <c r="E9" s="569">
        <f>E10+E11</f>
        <v>0</v>
      </c>
      <c r="F9" s="569">
        <f>F10+F11</f>
        <v>0</v>
      </c>
      <c r="G9" s="569">
        <f>G10+G11</f>
        <v>0</v>
      </c>
      <c r="H9" s="237">
        <f>IF($G$7=360,IF(G9=0,H10+H11,(IF(H10+H11&gt;G9*1.15,G9*1.15,H10+H11))),IF(F9=0,H10+H11,IF(H10+H11+G10+G11&gt;(F9*IFERROR(360/$F$7,0)+(G9*IFERROR(360/$G$7,0)/2)*360/$H$7*1.15),(F9*IFERROR(360/$F$7,0)+(G9*IFERROR(360/$G$7,0)/2)*(360/$H$7)*1.15),H10+H11)))</f>
        <v>0</v>
      </c>
      <c r="I9" s="237">
        <f>IF($H$7&lt;360,(IF((I10+I11)&gt;(H9+G9)*1.15,(H9+G9)*1.15,I10+I11)),IF(I10+I11&gt;H9*1.15,H9*1.15,I10+I11))</f>
        <v>0</v>
      </c>
      <c r="J9" s="410">
        <f>IF((J10+J11)&gt;(I9)*1.15,(I9+1)*1.15,J10+J11)</f>
        <v>0</v>
      </c>
      <c r="K9" s="237">
        <f>IF((K10+K11)&gt;(J9)*1.15,(J9+1)*1.15,K10+K11)</f>
        <v>0</v>
      </c>
      <c r="L9" s="608" t="str">
        <f>IF(AA9-AA21=0,"",AB9)</f>
        <v/>
      </c>
      <c r="M9" s="606" t="str">
        <f>IF(T9=T21,"","błąd ?")</f>
        <v/>
      </c>
      <c r="N9" s="606" t="str">
        <f>IF(U9=U21,"","błąd ?")</f>
        <v/>
      </c>
      <c r="O9" s="606" t="str">
        <f t="shared" ref="O9:S9" si="2">IF(V9=V21,"","błąd ?")</f>
        <v/>
      </c>
      <c r="P9" s="606" t="str">
        <f t="shared" si="2"/>
        <v/>
      </c>
      <c r="Q9" s="606" t="str">
        <f t="shared" si="2"/>
        <v/>
      </c>
      <c r="R9" s="606" t="str">
        <f t="shared" si="2"/>
        <v/>
      </c>
      <c r="S9" s="606" t="str">
        <f t="shared" si="2"/>
        <v/>
      </c>
      <c r="T9" s="460">
        <f t="shared" ref="T9:Z9" si="3">IF(E9&gt;0,1,0)</f>
        <v>0</v>
      </c>
      <c r="U9" s="460">
        <f t="shared" si="3"/>
        <v>0</v>
      </c>
      <c r="V9" s="75">
        <f t="shared" si="3"/>
        <v>0</v>
      </c>
      <c r="W9" s="75">
        <f t="shared" si="3"/>
        <v>0</v>
      </c>
      <c r="X9" s="75">
        <f t="shared" si="3"/>
        <v>0</v>
      </c>
      <c r="Y9" s="75">
        <f t="shared" si="3"/>
        <v>0</v>
      </c>
      <c r="Z9" s="75">
        <f t="shared" si="3"/>
        <v>0</v>
      </c>
      <c r="AA9" s="460">
        <f>SUM(U9:Z9)</f>
        <v>0</v>
      </c>
      <c r="AB9" t="s">
        <v>65</v>
      </c>
      <c r="AC9" s="460">
        <f>AA9-AA21</f>
        <v>0</v>
      </c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</row>
    <row r="10" spans="1:110" ht="15.75" customHeight="1" x14ac:dyDescent="0.25">
      <c r="C10" s="684"/>
      <c r="D10" s="238" t="s">
        <v>119</v>
      </c>
      <c r="E10" s="239">
        <v>0</v>
      </c>
      <c r="F10" s="239">
        <v>0</v>
      </c>
      <c r="G10" s="239">
        <v>0</v>
      </c>
      <c r="H10" s="239">
        <v>0</v>
      </c>
      <c r="I10" s="239">
        <v>0</v>
      </c>
      <c r="J10" s="411">
        <v>0</v>
      </c>
      <c r="K10" s="239">
        <v>0</v>
      </c>
      <c r="L10" s="609"/>
      <c r="M10" s="610"/>
      <c r="N10" s="610"/>
      <c r="O10" s="610"/>
      <c r="P10" s="610"/>
      <c r="Q10" s="610"/>
      <c r="R10" s="610"/>
      <c r="S10" s="610"/>
      <c r="T10" s="75"/>
      <c r="U10" s="75"/>
      <c r="V10" s="75"/>
      <c r="W10" s="75"/>
      <c r="X10" s="75"/>
      <c r="Y10" s="75"/>
      <c r="Z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</row>
    <row r="11" spans="1:110" ht="15.75" customHeight="1" x14ac:dyDescent="0.25">
      <c r="C11" s="678"/>
      <c r="D11" s="238" t="s">
        <v>120</v>
      </c>
      <c r="E11" s="239">
        <v>0</v>
      </c>
      <c r="F11" s="239">
        <v>0</v>
      </c>
      <c r="G11" s="239">
        <v>0</v>
      </c>
      <c r="H11" s="239">
        <v>0</v>
      </c>
      <c r="I11" s="239">
        <v>0</v>
      </c>
      <c r="J11" s="411">
        <v>0</v>
      </c>
      <c r="K11" s="239">
        <v>0</v>
      </c>
      <c r="L11" s="609"/>
      <c r="M11" s="610"/>
      <c r="N11" s="610"/>
      <c r="O11" s="610"/>
      <c r="P11" s="610"/>
      <c r="Q11" s="610"/>
      <c r="R11" s="610"/>
      <c r="S11" s="610"/>
      <c r="T11" s="75"/>
      <c r="U11" s="75"/>
      <c r="V11" s="75"/>
      <c r="W11" s="75"/>
      <c r="X11" s="75"/>
      <c r="Y11" s="75"/>
      <c r="Z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</row>
    <row r="12" spans="1:110" ht="14.25" customHeight="1" x14ac:dyDescent="0.25">
      <c r="C12" s="234" t="s">
        <v>5</v>
      </c>
      <c r="D12" s="235" t="s">
        <v>66</v>
      </c>
      <c r="E12" s="569">
        <f>E13+E14</f>
        <v>0</v>
      </c>
      <c r="F12" s="569">
        <f>F13+F14</f>
        <v>0</v>
      </c>
      <c r="G12" s="569">
        <f>G13+G14</f>
        <v>0</v>
      </c>
      <c r="H12" s="237">
        <f>IF($G$7=360,IF(G12=0,H13+H14,(IF(H13+H14&gt;G12*1.15,G12*1.15,H13+H14))),IF(F12=0,H13+H14,IF(H13+H14+G13+G14&gt;(F12*IFERROR(360/$F$7,0)+(G12*IFERROR(360/$G$7,0)/2)*360/$H$7*1.15),(F12*IFERROR(360/$F$7,0)+(G12*IFERROR(360/$G$7,0)/2)*(360/$H$7)*1.15),H13+H14)))</f>
        <v>0</v>
      </c>
      <c r="I12" s="237">
        <f>IF($H$7&lt;360,(IF((I13+I14)&gt;(H12+G12)*1.15,(H12+G12)*1.15,I13+I14)),IF(I13+I14&gt;H12*1.15,H12*1.15,I13+I14))</f>
        <v>0</v>
      </c>
      <c r="J12" s="410">
        <f>IF((J13+J14)&gt;(I12)*1.15,(I12+1)*1.15,J13+J14)</f>
        <v>0</v>
      </c>
      <c r="K12" s="237">
        <f>IF((K13+K14)&gt;(J12)*1.15,(J12+1)*1.15,K13+K14)</f>
        <v>0</v>
      </c>
      <c r="L12" s="608" t="str">
        <f>IF(AA12-AA23=0,"",AB12)</f>
        <v/>
      </c>
      <c r="M12" s="606" t="str">
        <f>IF(T12=T23,"","błąd ?")</f>
        <v/>
      </c>
      <c r="N12" s="606" t="str">
        <f t="shared" ref="N12:S12" si="4">IF(U12=U23,"","błąd ?")</f>
        <v/>
      </c>
      <c r="O12" s="606" t="str">
        <f t="shared" si="4"/>
        <v/>
      </c>
      <c r="P12" s="606" t="str">
        <f t="shared" si="4"/>
        <v/>
      </c>
      <c r="Q12" s="606" t="str">
        <f t="shared" si="4"/>
        <v/>
      </c>
      <c r="R12" s="606" t="str">
        <f t="shared" si="4"/>
        <v/>
      </c>
      <c r="S12" s="606" t="str">
        <f t="shared" si="4"/>
        <v/>
      </c>
      <c r="T12" s="461">
        <f t="shared" ref="T12:Z12" si="5">IF(E12&gt;0,1,0)</f>
        <v>0</v>
      </c>
      <c r="U12" s="461">
        <f t="shared" si="5"/>
        <v>0</v>
      </c>
      <c r="V12" s="75">
        <f t="shared" si="5"/>
        <v>0</v>
      </c>
      <c r="W12" s="75">
        <f t="shared" si="5"/>
        <v>0</v>
      </c>
      <c r="X12" s="75">
        <f t="shared" si="5"/>
        <v>0</v>
      </c>
      <c r="Y12" s="75">
        <f t="shared" si="5"/>
        <v>0</v>
      </c>
      <c r="Z12" s="75">
        <f t="shared" si="5"/>
        <v>0</v>
      </c>
      <c r="AA12" s="461">
        <f>SUM(U12:Z12)</f>
        <v>0</v>
      </c>
      <c r="AB12" t="s">
        <v>66</v>
      </c>
      <c r="AC12" s="461">
        <f>AA12-AA23</f>
        <v>0</v>
      </c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</row>
    <row r="13" spans="1:110" ht="16.5" customHeight="1" x14ac:dyDescent="0.25">
      <c r="C13" s="234"/>
      <c r="D13" s="238" t="s">
        <v>119</v>
      </c>
      <c r="E13" s="239">
        <v>0</v>
      </c>
      <c r="F13" s="239">
        <v>0</v>
      </c>
      <c r="G13" s="239">
        <v>0</v>
      </c>
      <c r="H13" s="239">
        <v>0</v>
      </c>
      <c r="I13" s="239">
        <v>0</v>
      </c>
      <c r="J13" s="411">
        <v>0</v>
      </c>
      <c r="K13" s="239">
        <v>0</v>
      </c>
      <c r="L13" s="609"/>
      <c r="M13" s="610"/>
      <c r="N13" s="610"/>
      <c r="O13" s="610"/>
      <c r="P13" s="610"/>
      <c r="Q13" s="610"/>
      <c r="R13" s="610"/>
      <c r="S13" s="610"/>
      <c r="T13" s="75"/>
      <c r="U13" s="75"/>
      <c r="V13" s="75"/>
      <c r="W13" s="75"/>
      <c r="X13" s="75"/>
      <c r="Y13" s="75"/>
      <c r="Z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</row>
    <row r="14" spans="1:110" ht="16.5" customHeight="1" x14ac:dyDescent="0.25">
      <c r="C14" s="234"/>
      <c r="D14" s="238" t="s">
        <v>120</v>
      </c>
      <c r="E14" s="239">
        <v>0</v>
      </c>
      <c r="F14" s="239">
        <v>0</v>
      </c>
      <c r="G14" s="239">
        <v>0</v>
      </c>
      <c r="H14" s="239">
        <v>0</v>
      </c>
      <c r="I14" s="239">
        <v>0</v>
      </c>
      <c r="J14" s="411">
        <v>0</v>
      </c>
      <c r="K14" s="239">
        <v>0</v>
      </c>
      <c r="L14" s="609"/>
      <c r="M14" s="610"/>
      <c r="N14" s="610"/>
      <c r="O14" s="610"/>
      <c r="P14" s="610"/>
      <c r="Q14" s="610"/>
      <c r="R14" s="610"/>
      <c r="S14" s="610"/>
      <c r="T14" s="75"/>
      <c r="U14" s="75"/>
      <c r="V14" s="75"/>
      <c r="W14" s="75"/>
      <c r="X14" s="75"/>
      <c r="Y14" s="75"/>
      <c r="Z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</row>
    <row r="15" spans="1:110" ht="12.75" customHeight="1" x14ac:dyDescent="0.25">
      <c r="C15" s="234" t="s">
        <v>6</v>
      </c>
      <c r="D15" s="235" t="s">
        <v>7</v>
      </c>
      <c r="E15" s="569">
        <f>E16+E17</f>
        <v>0</v>
      </c>
      <c r="F15" s="569">
        <f>F16+F17</f>
        <v>0</v>
      </c>
      <c r="G15" s="569">
        <f>G16+G17</f>
        <v>0</v>
      </c>
      <c r="H15" s="237">
        <f>IF($G$7=360,IF(G15=0,H16+H17,(IF(H16+H17&gt;G15*1.15,G15*1.15,H16+H17))),IF(F15=0,H16+H17,IF(H16+H17+G16+G17&gt;(F15*IFERROR(360/$F$7,0)+(G15*IFERROR(360/$G$7,0)/2)*360/$H$7*1.15),(F15*IFERROR(360/$F$7,0)+(G15*IFERROR(360/$G$7,0)/2)*(360/$H$7)*1.15),H16+H17)))</f>
        <v>0</v>
      </c>
      <c r="I15" s="237">
        <f>IF($H$7&lt;360,(IF((I16+I17)&gt;(H15+G15)*1.15,(H15+G15)*1.15,I16+I17)),IF(I16+I17&gt;H15*1.15,H15*1.15,I16+I17))</f>
        <v>0</v>
      </c>
      <c r="J15" s="410">
        <f>IF((J16+J17)&gt;(I15)*1.15,(I15+1)*1.15,J16+J17)</f>
        <v>0</v>
      </c>
      <c r="K15" s="237">
        <f>IF((K16+K17)&gt;(J15)*1.15,(J15+1)*1.15,K16+K17)</f>
        <v>0</v>
      </c>
      <c r="L15" s="608" t="str">
        <f>IF(AA15-AA25=0,"",AB15)</f>
        <v/>
      </c>
      <c r="M15" s="606" t="str">
        <f>IF(T15=T25,"","błąd ?")</f>
        <v/>
      </c>
      <c r="N15" s="606" t="str">
        <f t="shared" ref="N15:S15" si="6">IF(U15=U25,"","błąd ?")</f>
        <v/>
      </c>
      <c r="O15" s="606" t="str">
        <f t="shared" si="6"/>
        <v/>
      </c>
      <c r="P15" s="606" t="str">
        <f t="shared" si="6"/>
        <v/>
      </c>
      <c r="Q15" s="606" t="str">
        <f t="shared" si="6"/>
        <v/>
      </c>
      <c r="R15" s="606" t="str">
        <f t="shared" si="6"/>
        <v/>
      </c>
      <c r="S15" s="606" t="str">
        <f t="shared" si="6"/>
        <v/>
      </c>
      <c r="T15" s="462">
        <f t="shared" ref="T15:Z15" si="7">IF(E15&gt;0,1,0)</f>
        <v>0</v>
      </c>
      <c r="U15" s="462">
        <f t="shared" si="7"/>
        <v>0</v>
      </c>
      <c r="V15" s="75">
        <f t="shared" si="7"/>
        <v>0</v>
      </c>
      <c r="W15" s="75">
        <f t="shared" si="7"/>
        <v>0</v>
      </c>
      <c r="X15" s="75">
        <f t="shared" si="7"/>
        <v>0</v>
      </c>
      <c r="Y15" s="75">
        <f t="shared" si="7"/>
        <v>0</v>
      </c>
      <c r="Z15" s="75">
        <f t="shared" si="7"/>
        <v>0</v>
      </c>
      <c r="AA15" s="462">
        <f>SUM(U15:Z15)</f>
        <v>0</v>
      </c>
      <c r="AB15" t="s">
        <v>7</v>
      </c>
      <c r="AC15" s="462">
        <f>AA15-AA25</f>
        <v>0</v>
      </c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</row>
    <row r="16" spans="1:110" ht="13.5" customHeight="1" x14ac:dyDescent="0.25">
      <c r="C16" s="234"/>
      <c r="D16" s="238" t="s">
        <v>119</v>
      </c>
      <c r="E16" s="239">
        <v>0</v>
      </c>
      <c r="F16" s="239">
        <v>0</v>
      </c>
      <c r="G16" s="239">
        <v>0</v>
      </c>
      <c r="H16" s="239">
        <v>0</v>
      </c>
      <c r="I16" s="239">
        <v>0</v>
      </c>
      <c r="J16" s="411">
        <v>0</v>
      </c>
      <c r="K16" s="239">
        <v>0</v>
      </c>
      <c r="L16" s="611"/>
      <c r="M16" s="610"/>
      <c r="N16" s="610"/>
      <c r="O16" s="610"/>
      <c r="P16" s="610"/>
      <c r="Q16" s="610"/>
      <c r="R16" s="610"/>
      <c r="S16" s="610"/>
      <c r="T16" s="75"/>
      <c r="U16" s="75"/>
      <c r="V16" s="75"/>
      <c r="W16" s="75"/>
      <c r="X16" s="75"/>
      <c r="Y16" s="75"/>
      <c r="Z16" s="75"/>
      <c r="AC16" s="403">
        <f>AC15+AC12+AC9</f>
        <v>0</v>
      </c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</row>
    <row r="17" spans="3:110" ht="13.5" customHeight="1" x14ac:dyDescent="0.25">
      <c r="C17" s="234"/>
      <c r="D17" s="238" t="s">
        <v>120</v>
      </c>
      <c r="E17" s="239">
        <v>0</v>
      </c>
      <c r="F17" s="239">
        <v>0</v>
      </c>
      <c r="G17" s="239">
        <v>0</v>
      </c>
      <c r="H17" s="239">
        <v>0</v>
      </c>
      <c r="I17" s="239">
        <v>0</v>
      </c>
      <c r="J17" s="411">
        <v>0</v>
      </c>
      <c r="K17" s="239">
        <v>0</v>
      </c>
      <c r="L17" s="611"/>
      <c r="M17" s="610"/>
      <c r="N17" s="610"/>
      <c r="O17" s="610"/>
      <c r="P17" s="610"/>
      <c r="Q17" s="610"/>
      <c r="R17" s="610"/>
      <c r="S17" s="610"/>
      <c r="T17" s="75"/>
      <c r="U17" s="75"/>
      <c r="V17" s="75"/>
      <c r="W17" s="75"/>
      <c r="X17" s="75"/>
      <c r="Y17" s="75"/>
      <c r="Z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</row>
    <row r="18" spans="3:110" ht="14.25" customHeight="1" x14ac:dyDescent="0.25">
      <c r="C18" s="234" t="s">
        <v>8</v>
      </c>
      <c r="D18" s="235" t="s">
        <v>9</v>
      </c>
      <c r="E18" s="249">
        <v>0</v>
      </c>
      <c r="F18" s="249">
        <v>0</v>
      </c>
      <c r="G18" s="249">
        <v>0</v>
      </c>
      <c r="H18" s="240">
        <v>0</v>
      </c>
      <c r="I18" s="240">
        <v>0</v>
      </c>
      <c r="J18" s="412">
        <v>0</v>
      </c>
      <c r="K18" s="240">
        <v>0</v>
      </c>
      <c r="L18" s="611"/>
      <c r="M18" s="610"/>
      <c r="N18" s="610"/>
      <c r="O18" s="610"/>
      <c r="P18" s="610"/>
      <c r="Q18" s="610"/>
      <c r="R18" s="610"/>
      <c r="S18" s="610"/>
      <c r="T18" s="75"/>
      <c r="U18" s="75"/>
      <c r="V18" s="75"/>
      <c r="W18" s="75"/>
      <c r="X18" s="75"/>
      <c r="Y18" s="75"/>
      <c r="Z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</row>
    <row r="19" spans="3:110" ht="14.25" customHeight="1" outlineLevel="1" x14ac:dyDescent="0.25">
      <c r="C19" s="241" t="s">
        <v>10</v>
      </c>
      <c r="D19" s="242" t="s">
        <v>11</v>
      </c>
      <c r="E19" s="243">
        <f t="shared" ref="E19:J19" si="8">E18+E8</f>
        <v>0</v>
      </c>
      <c r="F19" s="243">
        <f t="shared" si="8"/>
        <v>0</v>
      </c>
      <c r="G19" s="243">
        <f t="shared" si="8"/>
        <v>0</v>
      </c>
      <c r="H19" s="243">
        <f t="shared" si="8"/>
        <v>0</v>
      </c>
      <c r="I19" s="243">
        <f t="shared" si="8"/>
        <v>0</v>
      </c>
      <c r="J19" s="413">
        <f t="shared" si="8"/>
        <v>0</v>
      </c>
      <c r="K19" s="243">
        <f>K18+K8</f>
        <v>0</v>
      </c>
      <c r="L19" s="611"/>
      <c r="M19" s="610"/>
      <c r="N19" s="610"/>
      <c r="O19" s="610"/>
      <c r="P19" s="610"/>
      <c r="Q19" s="610"/>
      <c r="R19" s="610"/>
      <c r="S19" s="610"/>
      <c r="T19" s="75"/>
      <c r="U19" s="75"/>
      <c r="V19" s="75"/>
      <c r="W19" s="75"/>
      <c r="X19" s="75"/>
      <c r="Y19" s="75"/>
      <c r="Z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</row>
    <row r="20" spans="3:110" ht="27.6" customHeight="1" x14ac:dyDescent="0.25">
      <c r="C20" s="244" t="s">
        <v>12</v>
      </c>
      <c r="D20" s="245" t="s">
        <v>13</v>
      </c>
      <c r="E20" s="246">
        <f t="shared" ref="E20:J20" si="9">E21+E23+E25</f>
        <v>0</v>
      </c>
      <c r="F20" s="246">
        <f t="shared" si="9"/>
        <v>0</v>
      </c>
      <c r="G20" s="246">
        <f t="shared" si="9"/>
        <v>0</v>
      </c>
      <c r="H20" s="246">
        <f t="shared" si="9"/>
        <v>0</v>
      </c>
      <c r="I20" s="246">
        <f t="shared" si="9"/>
        <v>0</v>
      </c>
      <c r="J20" s="414">
        <f t="shared" si="9"/>
        <v>0</v>
      </c>
      <c r="K20" s="246">
        <f>K21+K23+K25</f>
        <v>0</v>
      </c>
      <c r="L20" s="611"/>
      <c r="M20" s="610"/>
      <c r="N20" s="610"/>
      <c r="O20" s="610"/>
      <c r="P20" s="610"/>
      <c r="Q20" s="610"/>
      <c r="R20" s="610"/>
      <c r="S20" s="610"/>
      <c r="T20" s="75"/>
      <c r="U20" s="75"/>
      <c r="V20" s="75"/>
      <c r="W20" s="75"/>
      <c r="X20" s="75"/>
      <c r="Y20" s="75"/>
      <c r="Z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</row>
    <row r="21" spans="3:110" ht="15" customHeight="1" x14ac:dyDescent="0.25">
      <c r="C21" s="247" t="s">
        <v>14</v>
      </c>
      <c r="D21" s="248" t="s">
        <v>15</v>
      </c>
      <c r="E21" s="249">
        <v>0</v>
      </c>
      <c r="F21" s="249">
        <v>0</v>
      </c>
      <c r="G21" s="249">
        <v>0</v>
      </c>
      <c r="H21" s="249">
        <v>0</v>
      </c>
      <c r="I21" s="249">
        <v>0</v>
      </c>
      <c r="J21" s="415">
        <v>0</v>
      </c>
      <c r="K21" s="249">
        <v>0</v>
      </c>
      <c r="L21" s="608" t="str">
        <f>IF(AA21-AA9=0,"",AB21)</f>
        <v/>
      </c>
      <c r="M21" s="606" t="str">
        <f>IF(T21=T9,"","błąd ?")</f>
        <v/>
      </c>
      <c r="N21" s="606" t="str">
        <f t="shared" ref="N21:S21" si="10">IF(U21=U9,"","błąd ?")</f>
        <v/>
      </c>
      <c r="O21" s="606" t="str">
        <f t="shared" si="10"/>
        <v/>
      </c>
      <c r="P21" s="606" t="str">
        <f t="shared" si="10"/>
        <v/>
      </c>
      <c r="Q21" s="606" t="str">
        <f t="shared" si="10"/>
        <v/>
      </c>
      <c r="R21" s="606" t="str">
        <f t="shared" si="10"/>
        <v/>
      </c>
      <c r="S21" s="606" t="str">
        <f t="shared" si="10"/>
        <v/>
      </c>
      <c r="T21" s="460">
        <f>IF(E21&gt;0,1,0)</f>
        <v>0</v>
      </c>
      <c r="U21" s="460">
        <f>IF(F21&gt;0,1,0)</f>
        <v>0</v>
      </c>
      <c r="V21" s="460">
        <f t="shared" ref="V21:Z21" si="11">IF(G21&gt;0,1,0)</f>
        <v>0</v>
      </c>
      <c r="W21" s="460">
        <f t="shared" si="11"/>
        <v>0</v>
      </c>
      <c r="X21" s="460">
        <f t="shared" si="11"/>
        <v>0</v>
      </c>
      <c r="Y21" s="460">
        <f t="shared" si="11"/>
        <v>0</v>
      </c>
      <c r="Z21" s="460">
        <f t="shared" si="11"/>
        <v>0</v>
      </c>
      <c r="AA21" s="460">
        <f>SUM(U21:Z21)</f>
        <v>0</v>
      </c>
      <c r="AB21" t="s">
        <v>326</v>
      </c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</row>
    <row r="22" spans="3:110" ht="25.5" hidden="1" customHeight="1" outlineLevel="1" x14ac:dyDescent="0.25">
      <c r="C22" s="250"/>
      <c r="D22" s="251" t="s">
        <v>123</v>
      </c>
      <c r="E22" s="570">
        <f>'4_dane inne'!E7</f>
        <v>0</v>
      </c>
      <c r="F22" s="571">
        <f>'4_dane inne'!F7</f>
        <v>0</v>
      </c>
      <c r="G22" s="571">
        <f>'4_dane inne'!G7</f>
        <v>0</v>
      </c>
      <c r="H22" s="252">
        <f>IF(ISERROR(('1_przychody_koszty'!H10+'1_przychody_koszty'!H11-'1_przychody_koszty'!H21-'1_przychody_koszty'!H42+'1_przychody_koszty'!H47)/('1_przychody_koszty'!H10+'1_przychody_koszty'!H11)),0,('1_przychody_koszty'!H10+'1_przychody_koszty'!H11-('1_przychody_koszty'!H21+'1_przychody_koszty'!H42-'1_przychody_koszty'!H47))/('1_przychody_koszty'!H10+'1_przychody_koszty'!H11))</f>
        <v>0</v>
      </c>
      <c r="I22" s="252">
        <f>IF(ISERROR(('1_przychody_koszty'!I10+'1_przychody_koszty'!I11-'1_przychody_koszty'!I21-'1_przychody_koszty'!I42+'1_przychody_koszty'!I47)/('1_przychody_koszty'!I10+'1_przychody_koszty'!I11)),0,('1_przychody_koszty'!I10+'1_przychody_koszty'!I11-('1_przychody_koszty'!I21+'1_przychody_koszty'!I42-'1_przychody_koszty'!I47))/('1_przychody_koszty'!I10+'1_przychody_koszty'!I11))</f>
        <v>0</v>
      </c>
      <c r="J22" s="416">
        <f>IF(ISERROR(('1_przychody_koszty'!J10+'1_przychody_koszty'!J11-'1_przychody_koszty'!J21-'1_przychody_koszty'!J42+'1_przychody_koszty'!J47)/('1_przychody_koszty'!J10+'1_przychody_koszty'!J11)),0,('1_przychody_koszty'!J10+'1_przychody_koszty'!J11-('1_przychody_koszty'!J21+'1_przychody_koszty'!J42-'1_przychody_koszty'!J47))/('1_przychody_koszty'!J10+'1_przychody_koszty'!J11))</f>
        <v>0</v>
      </c>
      <c r="K22" s="252">
        <f>IF(ISERROR(('1_przychody_koszty'!K10+'1_przychody_koszty'!K11-'1_przychody_koszty'!K21-'1_przychody_koszty'!K42+'1_przychody_koszty'!K47)/('1_przychody_koszty'!K10+'1_przychody_koszty'!K11)),0,('1_przychody_koszty'!K10+'1_przychody_koszty'!K11-('1_przychody_koszty'!K21+'1_przychody_koszty'!K42-'1_przychody_koszty'!K47))/('1_przychody_koszty'!K10+'1_przychody_koszty'!K11))</f>
        <v>0</v>
      </c>
      <c r="L22" s="611"/>
      <c r="M22" s="610"/>
      <c r="N22" s="606"/>
      <c r="O22" s="606"/>
      <c r="P22" s="606"/>
      <c r="Q22" s="606"/>
      <c r="R22" s="606"/>
      <c r="S22" s="606"/>
      <c r="T22" s="75"/>
      <c r="U22" s="75"/>
      <c r="V22" s="75"/>
      <c r="W22" s="75"/>
      <c r="X22" s="75"/>
      <c r="Y22" s="75"/>
      <c r="Z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</row>
    <row r="23" spans="3:110" ht="15" customHeight="1" collapsed="1" x14ac:dyDescent="0.25">
      <c r="C23" s="253" t="s">
        <v>16</v>
      </c>
      <c r="D23" s="248" t="s">
        <v>17</v>
      </c>
      <c r="E23" s="249">
        <v>0</v>
      </c>
      <c r="F23" s="249">
        <v>0</v>
      </c>
      <c r="G23" s="249">
        <v>0</v>
      </c>
      <c r="H23" s="240">
        <v>0</v>
      </c>
      <c r="I23" s="240">
        <v>0</v>
      </c>
      <c r="J23" s="412">
        <v>0</v>
      </c>
      <c r="K23" s="240">
        <v>0</v>
      </c>
      <c r="L23" s="608" t="str">
        <f>IF(AA23-AA12=0,"",AB23)</f>
        <v/>
      </c>
      <c r="M23" s="606" t="str">
        <f>IF(T23=T12,"","błąd ?")</f>
        <v/>
      </c>
      <c r="N23" s="606" t="str">
        <f t="shared" ref="N23:S23" si="12">IF(U23=U12,"","błąd ?")</f>
        <v/>
      </c>
      <c r="O23" s="606" t="str">
        <f t="shared" si="12"/>
        <v/>
      </c>
      <c r="P23" s="606" t="str">
        <f t="shared" si="12"/>
        <v/>
      </c>
      <c r="Q23" s="606" t="str">
        <f t="shared" si="12"/>
        <v/>
      </c>
      <c r="R23" s="606" t="str">
        <f t="shared" si="12"/>
        <v/>
      </c>
      <c r="S23" s="606" t="str">
        <f t="shared" si="12"/>
        <v/>
      </c>
      <c r="T23" s="461">
        <f>IF(E23&gt;0,1,0)</f>
        <v>0</v>
      </c>
      <c r="U23" s="461">
        <f>IF(F23&gt;0,1,0)</f>
        <v>0</v>
      </c>
      <c r="V23" s="461">
        <f t="shared" ref="V23:Z23" si="13">IF(G23&gt;0,1,0)</f>
        <v>0</v>
      </c>
      <c r="W23" s="461">
        <f t="shared" si="13"/>
        <v>0</v>
      </c>
      <c r="X23" s="461">
        <f t="shared" si="13"/>
        <v>0</v>
      </c>
      <c r="Y23" s="461">
        <f t="shared" si="13"/>
        <v>0</v>
      </c>
      <c r="Z23" s="461">
        <f t="shared" si="13"/>
        <v>0</v>
      </c>
      <c r="AA23" s="461">
        <f>SUM(U23:Z23)</f>
        <v>0</v>
      </c>
      <c r="AB23" t="s">
        <v>327</v>
      </c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</row>
    <row r="24" spans="3:110" ht="14.25" hidden="1" customHeight="1" outlineLevel="1" x14ac:dyDescent="0.25">
      <c r="C24" s="254"/>
      <c r="D24" s="251" t="s">
        <v>115</v>
      </c>
      <c r="E24" s="572">
        <f>'4_dane inne'!E8</f>
        <v>0</v>
      </c>
      <c r="F24" s="573">
        <f>IF(ISERROR(('1_przychody_koszty'!F23+'1_przychody_koszty'!F43-'1_przychody_koszty'!F49)/'1_przychody_koszty'!F12),0,('1_przychody_koszty'!F23+'1_przychody_koszty'!F43-'1_przychody_koszty'!F49)/'1_przychody_koszty'!F12)</f>
        <v>0</v>
      </c>
      <c r="G24" s="573">
        <f>IF(ISERROR(('1_przychody_koszty'!G23+'1_przychody_koszty'!G43-'1_przychody_koszty'!G49)/'1_przychody_koszty'!G12),0,('1_przychody_koszty'!G23+'1_przychody_koszty'!G43-'1_przychody_koszty'!G49)/'1_przychody_koszty'!G12)</f>
        <v>0</v>
      </c>
      <c r="H24" s="255">
        <f>IF(ISERROR(('1_przychody_koszty'!H23+'1_przychody_koszty'!H43-'1_przychody_koszty'!H49)/('1_przychody_koszty'!H13+H14)),0,('1_przychody_koszty'!H23+'1_przychody_koszty'!H43-'1_przychody_koszty'!H49)/('1_przychody_koszty'!H13+H14))</f>
        <v>0</v>
      </c>
      <c r="I24" s="255">
        <f>IF(ISERROR(('1_przychody_koszty'!I23+'1_przychody_koszty'!I43-'1_przychody_koszty'!I49)/('1_przychody_koszty'!I13+I14)),0,('1_przychody_koszty'!I23+'1_przychody_koszty'!I43-'1_przychody_koszty'!I49)/('1_przychody_koszty'!I13+I14))</f>
        <v>0</v>
      </c>
      <c r="J24" s="417">
        <f>IF(ISERROR(('1_przychody_koszty'!J23+'1_przychody_koszty'!J43-'1_przychody_koszty'!J49)/('1_przychody_koszty'!J13+J14)),0,('1_przychody_koszty'!J23+'1_przychody_koszty'!J43-'1_przychody_koszty'!J49)/('1_przychody_koszty'!J13+J14))</f>
        <v>0</v>
      </c>
      <c r="K24" s="256">
        <f>IF(ISERROR(('1_przychody_koszty'!K23+'1_przychody_koszty'!K43-'1_przychody_koszty'!K49)/('1_przychody_koszty'!K13+K14)),0,('1_przychody_koszty'!K23+'1_przychody_koszty'!K43-'1_przychody_koszty'!K49)/('1_przychody_koszty'!K13+K14))</f>
        <v>0</v>
      </c>
      <c r="L24" s="612" t="s">
        <v>327</v>
      </c>
      <c r="M24" s="610"/>
      <c r="N24" s="606"/>
      <c r="O24" s="606"/>
      <c r="P24" s="606"/>
      <c r="Q24" s="606"/>
      <c r="R24" s="606"/>
      <c r="S24" s="606"/>
      <c r="T24" s="75"/>
      <c r="U24" s="75"/>
      <c r="V24" s="75"/>
      <c r="W24" s="75"/>
      <c r="X24" s="75"/>
      <c r="Y24" s="75"/>
      <c r="Z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</row>
    <row r="25" spans="3:110" ht="16.5" customHeight="1" collapsed="1" x14ac:dyDescent="0.25">
      <c r="C25" s="253" t="s">
        <v>18</v>
      </c>
      <c r="D25" s="248" t="s">
        <v>19</v>
      </c>
      <c r="E25" s="249">
        <v>0</v>
      </c>
      <c r="F25" s="249">
        <v>0</v>
      </c>
      <c r="G25" s="249">
        <v>0</v>
      </c>
      <c r="H25" s="240">
        <v>0</v>
      </c>
      <c r="I25" s="240">
        <v>0</v>
      </c>
      <c r="J25" s="412">
        <v>0</v>
      </c>
      <c r="K25" s="240">
        <v>0</v>
      </c>
      <c r="L25" s="613" t="str">
        <f>IF(AA25-AA15=0,"",AB25)</f>
        <v/>
      </c>
      <c r="M25" s="614" t="str">
        <f>IF(T25=T15,"","błąd ?")</f>
        <v/>
      </c>
      <c r="N25" s="614" t="str">
        <f t="shared" ref="N25:S25" si="14">IF(U25=U15,"","błąd ?")</f>
        <v/>
      </c>
      <c r="O25" s="614" t="str">
        <f t="shared" si="14"/>
        <v/>
      </c>
      <c r="P25" s="614" t="str">
        <f t="shared" si="14"/>
        <v/>
      </c>
      <c r="Q25" s="614" t="str">
        <f t="shared" si="14"/>
        <v/>
      </c>
      <c r="R25" s="614" t="str">
        <f t="shared" si="14"/>
        <v/>
      </c>
      <c r="S25" s="614" t="str">
        <f t="shared" si="14"/>
        <v/>
      </c>
      <c r="T25" s="462">
        <f>IF(E25&gt;0,1,0)</f>
        <v>0</v>
      </c>
      <c r="U25" s="462">
        <f>IF(F25&gt;0,1,0)</f>
        <v>0</v>
      </c>
      <c r="V25" s="462">
        <f t="shared" ref="V25:Z25" si="15">IF(G25&gt;0,1,0)</f>
        <v>0</v>
      </c>
      <c r="W25" s="462">
        <f t="shared" si="15"/>
        <v>0</v>
      </c>
      <c r="X25" s="462">
        <f t="shared" si="15"/>
        <v>0</v>
      </c>
      <c r="Y25" s="462">
        <f t="shared" si="15"/>
        <v>0</v>
      </c>
      <c r="Z25" s="462">
        <f t="shared" si="15"/>
        <v>0</v>
      </c>
      <c r="AA25" s="462">
        <f>SUM(U25:Z25)</f>
        <v>0</v>
      </c>
      <c r="AB25" t="s">
        <v>328</v>
      </c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</row>
    <row r="26" spans="3:110" ht="21" hidden="1" customHeight="1" outlineLevel="1" x14ac:dyDescent="0.25">
      <c r="C26" s="254"/>
      <c r="D26" s="251" t="s">
        <v>116</v>
      </c>
      <c r="E26" s="570">
        <f>'4_dane inne'!E9</f>
        <v>0</v>
      </c>
      <c r="F26" s="573">
        <f>IF(ISERROR(('1_przychody_koszty'!F25+'1_przychody_koszty'!F44-'1_przychody_koszty'!F51)/'1_przychody_koszty'!F15),0,(F25+'1_przychody_koszty'!F44-'1_przychody_koszty'!F51)/'1_przychody_koszty'!F15)</f>
        <v>0</v>
      </c>
      <c r="G26" s="573">
        <f>IF(ISERROR(('1_przychody_koszty'!G25+'1_przychody_koszty'!G44-'1_przychody_koszty'!G51)/'1_przychody_koszty'!G15),0,(G25+'1_przychody_koszty'!G44-'1_przychody_koszty'!G51)/'1_przychody_koszty'!G15)</f>
        <v>0</v>
      </c>
      <c r="H26" s="255">
        <f>IF(ISERROR(('1_przychody_koszty'!H25+'1_przychody_koszty'!H44-'1_przychody_koszty'!H51)/('1_przychody_koszty'!H16+H17)),0,(H25+'1_przychody_koszty'!H44-'1_przychody_koszty'!H51)/('1_przychody_koszty'!H16+H17))</f>
        <v>0</v>
      </c>
      <c r="I26" s="255">
        <f>IF(ISERROR(('1_przychody_koszty'!I25+'1_przychody_koszty'!I44-'1_przychody_koszty'!I51)/('1_przychody_koszty'!I16+I17)),0,(I25+'1_przychody_koszty'!I44-'1_przychody_koszty'!I51)/('1_przychody_koszty'!I16+I17))</f>
        <v>0</v>
      </c>
      <c r="J26" s="418">
        <f>IF(ISERROR(('1_przychody_koszty'!J25+'1_przychody_koszty'!J44-'1_przychody_koszty'!J51)/('1_przychody_koszty'!J16+J17)),0,(J25+'1_przychody_koszty'!J44-'1_przychody_koszty'!J51)/('1_przychody_koszty'!J16+J17))</f>
        <v>0</v>
      </c>
      <c r="K26" s="255">
        <f>IF(ISERROR(('1_przychody_koszty'!K25+'1_przychody_koszty'!K44-'1_przychody_koszty'!K51)/('1_przychody_koszty'!K16+K17)),0,(K25+'1_przychody_koszty'!K44-'1_przychody_koszty'!K51)/('1_przychody_koszty'!K16+K17))</f>
        <v>0</v>
      </c>
      <c r="L26" s="459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</row>
    <row r="27" spans="3:110" ht="15.75" customHeight="1" collapsed="1" x14ac:dyDescent="0.25">
      <c r="C27" s="257" t="s">
        <v>20</v>
      </c>
      <c r="D27" s="258" t="s">
        <v>21</v>
      </c>
      <c r="E27" s="574">
        <v>0</v>
      </c>
      <c r="F27" s="249">
        <v>0</v>
      </c>
      <c r="G27" s="249">
        <v>0</v>
      </c>
      <c r="H27" s="249">
        <v>0</v>
      </c>
      <c r="I27" s="249">
        <v>0</v>
      </c>
      <c r="J27" s="415">
        <v>0</v>
      </c>
      <c r="K27" s="249">
        <v>0</v>
      </c>
      <c r="L27" s="459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</row>
    <row r="28" spans="3:110" x14ac:dyDescent="0.25">
      <c r="C28" s="259" t="s">
        <v>22</v>
      </c>
      <c r="D28" s="260" t="s">
        <v>188</v>
      </c>
      <c r="E28" s="261">
        <f t="shared" ref="E28:J28" si="16">E29+E30</f>
        <v>0</v>
      </c>
      <c r="F28" s="261">
        <f t="shared" si="16"/>
        <v>0</v>
      </c>
      <c r="G28" s="261">
        <f t="shared" si="16"/>
        <v>0</v>
      </c>
      <c r="H28" s="261">
        <f t="shared" si="16"/>
        <v>0</v>
      </c>
      <c r="I28" s="261">
        <f t="shared" si="16"/>
        <v>0</v>
      </c>
      <c r="J28" s="419">
        <f t="shared" si="16"/>
        <v>0</v>
      </c>
      <c r="K28" s="261">
        <f>K29+K30</f>
        <v>0</v>
      </c>
      <c r="L28" s="459"/>
      <c r="N28" s="75"/>
      <c r="O28" s="75"/>
      <c r="P28" s="75"/>
      <c r="Q28" s="75"/>
      <c r="R28" s="75"/>
      <c r="S28" s="75"/>
      <c r="T28" s="75"/>
      <c r="U28" s="75">
        <f>SUM(U9:U25)</f>
        <v>0</v>
      </c>
      <c r="V28" s="75">
        <f t="shared" ref="V28:Z28" si="17">SUM(V9:V25)</f>
        <v>0</v>
      </c>
      <c r="W28" s="75">
        <f t="shared" si="17"/>
        <v>0</v>
      </c>
      <c r="X28" s="75">
        <f t="shared" si="17"/>
        <v>0</v>
      </c>
      <c r="Y28" s="75">
        <f t="shared" si="17"/>
        <v>0</v>
      </c>
      <c r="Z28" s="75">
        <f t="shared" si="17"/>
        <v>0</v>
      </c>
      <c r="AA28" s="75">
        <f>SUM(U28:Z28)</f>
        <v>0</v>
      </c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</row>
    <row r="29" spans="3:110" ht="15" customHeight="1" x14ac:dyDescent="0.25">
      <c r="C29" s="262" t="s">
        <v>128</v>
      </c>
      <c r="D29" s="263" t="s">
        <v>23</v>
      </c>
      <c r="E29" s="264">
        <v>0</v>
      </c>
      <c r="F29" s="265">
        <v>0</v>
      </c>
      <c r="G29" s="266">
        <v>0</v>
      </c>
      <c r="H29" s="266">
        <v>0</v>
      </c>
      <c r="I29" s="266">
        <v>0</v>
      </c>
      <c r="J29" s="266">
        <v>0</v>
      </c>
      <c r="K29" s="265">
        <v>0</v>
      </c>
      <c r="L29" s="463"/>
      <c r="M29" s="441"/>
      <c r="N29" s="75"/>
      <c r="O29" s="75"/>
      <c r="P29" s="75"/>
      <c r="Q29" s="75"/>
      <c r="R29" s="75"/>
      <c r="S29" s="75"/>
      <c r="T29" s="75"/>
      <c r="U29" s="475"/>
      <c r="V29" s="75"/>
      <c r="W29" s="75"/>
      <c r="X29" s="75"/>
      <c r="Y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</row>
    <row r="30" spans="3:110" x14ac:dyDescent="0.25">
      <c r="C30" s="267" t="s">
        <v>129</v>
      </c>
      <c r="D30" s="268" t="s">
        <v>130</v>
      </c>
      <c r="E30" s="269">
        <v>0</v>
      </c>
      <c r="F30" s="270">
        <v>0</v>
      </c>
      <c r="G30" s="271">
        <v>0</v>
      </c>
      <c r="H30" s="272">
        <f t="shared" ref="H30:K30" si="18">H31+H32+H33</f>
        <v>0</v>
      </c>
      <c r="I30" s="272">
        <f t="shared" si="18"/>
        <v>0</v>
      </c>
      <c r="J30" s="420">
        <f t="shared" si="18"/>
        <v>0</v>
      </c>
      <c r="K30" s="272">
        <f t="shared" si="18"/>
        <v>0</v>
      </c>
      <c r="L30" s="464"/>
      <c r="M30" s="442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</row>
    <row r="31" spans="3:110" x14ac:dyDescent="0.25">
      <c r="C31" s="262" t="s">
        <v>26</v>
      </c>
      <c r="D31" s="263" t="s">
        <v>24</v>
      </c>
      <c r="E31" s="273">
        <v>0</v>
      </c>
      <c r="F31" s="273">
        <v>0</v>
      </c>
      <c r="G31" s="274">
        <v>0</v>
      </c>
      <c r="H31" s="275">
        <f>'3_aktywa trwałe'!G28+'3_aktywa trwałe'!G18</f>
        <v>0</v>
      </c>
      <c r="I31" s="275">
        <f>'3_aktywa trwałe'!H28+'3_aktywa trwałe'!H18</f>
        <v>0</v>
      </c>
      <c r="J31" s="421">
        <f>'3_aktywa trwałe'!I28+'3_aktywa trwałe'!I18</f>
        <v>0</v>
      </c>
      <c r="K31" s="275">
        <f>'3_aktywa trwałe'!J28+'3_aktywa trwałe'!J18</f>
        <v>0</v>
      </c>
      <c r="L31" s="464"/>
      <c r="M31" s="442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</row>
    <row r="32" spans="3:110" x14ac:dyDescent="0.25">
      <c r="C32" s="262" t="s">
        <v>27</v>
      </c>
      <c r="D32" s="263" t="s">
        <v>293</v>
      </c>
      <c r="E32" s="273">
        <v>0</v>
      </c>
      <c r="F32" s="273">
        <v>0</v>
      </c>
      <c r="G32" s="273">
        <v>0</v>
      </c>
      <c r="H32" s="273">
        <v>0</v>
      </c>
      <c r="I32" s="273">
        <v>0</v>
      </c>
      <c r="J32" s="274">
        <v>0</v>
      </c>
      <c r="K32" s="273">
        <v>0</v>
      </c>
      <c r="L32" s="465"/>
      <c r="M32" s="443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</row>
    <row r="33" spans="3:110" x14ac:dyDescent="0.25">
      <c r="C33" s="262" t="s">
        <v>28</v>
      </c>
      <c r="D33" s="263" t="s">
        <v>180</v>
      </c>
      <c r="E33" s="276">
        <f>E30-E31-E32</f>
        <v>0</v>
      </c>
      <c r="F33" s="276">
        <f>F30-F31-F32</f>
        <v>0</v>
      </c>
      <c r="G33" s="276">
        <f>G30-G31-G32</f>
        <v>0</v>
      </c>
      <c r="H33" s="276">
        <f t="shared" ref="H33:K33" si="19">SUM(H34:H38)</f>
        <v>0</v>
      </c>
      <c r="I33" s="276">
        <f t="shared" si="19"/>
        <v>0</v>
      </c>
      <c r="J33" s="422">
        <f t="shared" si="19"/>
        <v>0</v>
      </c>
      <c r="K33" s="276">
        <f t="shared" si="19"/>
        <v>0</v>
      </c>
      <c r="L33" s="466"/>
      <c r="M33" s="444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</row>
    <row r="34" spans="3:110" ht="15.75" customHeight="1" x14ac:dyDescent="0.25">
      <c r="C34" s="277" t="s">
        <v>131</v>
      </c>
      <c r="D34" s="278" t="s">
        <v>64</v>
      </c>
      <c r="E34" s="458">
        <v>0</v>
      </c>
      <c r="F34" s="458">
        <v>0</v>
      </c>
      <c r="G34" s="458">
        <v>0</v>
      </c>
      <c r="H34" s="279">
        <v>0</v>
      </c>
      <c r="I34" s="279">
        <v>0</v>
      </c>
      <c r="J34" s="423">
        <v>0</v>
      </c>
      <c r="K34" s="273">
        <v>0</v>
      </c>
      <c r="L34" s="465"/>
      <c r="M34" s="443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</row>
    <row r="35" spans="3:110" ht="15.75" hidden="1" customHeight="1" x14ac:dyDescent="0.25">
      <c r="C35" s="277" t="s">
        <v>132</v>
      </c>
      <c r="D35" s="280"/>
      <c r="E35" s="281"/>
      <c r="F35" s="281"/>
      <c r="G35" s="281"/>
      <c r="H35" s="282"/>
      <c r="I35" s="282"/>
      <c r="J35" s="424"/>
      <c r="K35" s="436"/>
      <c r="L35" s="467"/>
      <c r="M35" s="44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</row>
    <row r="36" spans="3:110" ht="15.75" hidden="1" customHeight="1" x14ac:dyDescent="0.25">
      <c r="C36" s="277" t="s">
        <v>133</v>
      </c>
      <c r="D36" s="280"/>
      <c r="E36" s="281"/>
      <c r="F36" s="281"/>
      <c r="G36" s="281"/>
      <c r="H36" s="282"/>
      <c r="I36" s="282"/>
      <c r="J36" s="424"/>
      <c r="K36" s="436"/>
      <c r="L36" s="467"/>
      <c r="M36" s="44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</row>
    <row r="37" spans="3:110" ht="14.25" hidden="1" customHeight="1" x14ac:dyDescent="0.25">
      <c r="C37" s="277" t="s">
        <v>134</v>
      </c>
      <c r="D37" s="280"/>
      <c r="E37" s="281"/>
      <c r="F37" s="281"/>
      <c r="G37" s="281"/>
      <c r="H37" s="282"/>
      <c r="I37" s="282"/>
      <c r="J37" s="424"/>
      <c r="K37" s="436"/>
      <c r="L37" s="467"/>
      <c r="M37" s="44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</row>
    <row r="38" spans="3:110" ht="15" customHeight="1" x14ac:dyDescent="0.25">
      <c r="C38" s="277" t="s">
        <v>132</v>
      </c>
      <c r="D38" s="283" t="s">
        <v>79</v>
      </c>
      <c r="E38" s="284">
        <f>E33-E34</f>
        <v>0</v>
      </c>
      <c r="F38" s="284">
        <f>F33-F34</f>
        <v>0</v>
      </c>
      <c r="G38" s="284">
        <f>G33-G34</f>
        <v>0</v>
      </c>
      <c r="H38" s="285">
        <v>0</v>
      </c>
      <c r="I38" s="285">
        <v>0</v>
      </c>
      <c r="J38" s="425">
        <v>0</v>
      </c>
      <c r="K38" s="285">
        <v>0</v>
      </c>
      <c r="L38" s="468"/>
      <c r="M38" s="446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</row>
    <row r="39" spans="3:110" ht="15" hidden="1" customHeight="1" x14ac:dyDescent="0.25">
      <c r="C39" s="286"/>
      <c r="D39" s="287" t="s">
        <v>181</v>
      </c>
      <c r="E39" s="288">
        <f>E30-E31-E32-E34-E35-E36-E37-E38</f>
        <v>0</v>
      </c>
      <c r="F39" s="288">
        <f>F30-F31-F32-F34-F35-F36-F37-F38</f>
        <v>0</v>
      </c>
      <c r="G39" s="288">
        <f>G30-G31-G32-G34-G35-G36-G37-G38</f>
        <v>0</v>
      </c>
      <c r="H39" s="368"/>
      <c r="I39" s="369"/>
      <c r="J39" s="369"/>
      <c r="K39" s="288"/>
      <c r="L39" s="469"/>
      <c r="M39" s="447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</row>
    <row r="40" spans="3:110" ht="25.15" customHeight="1" outlineLevel="1" x14ac:dyDescent="0.25">
      <c r="C40" s="289" t="s">
        <v>135</v>
      </c>
      <c r="D40" s="290" t="s">
        <v>25</v>
      </c>
      <c r="E40" s="291">
        <f t="shared" ref="E40:J40" si="20">E20+E27+E28</f>
        <v>0</v>
      </c>
      <c r="F40" s="291">
        <f t="shared" si="20"/>
        <v>0</v>
      </c>
      <c r="G40" s="291">
        <f t="shared" si="20"/>
        <v>0</v>
      </c>
      <c r="H40" s="291">
        <f t="shared" si="20"/>
        <v>0</v>
      </c>
      <c r="I40" s="291">
        <f t="shared" si="20"/>
        <v>0</v>
      </c>
      <c r="J40" s="426">
        <f t="shared" si="20"/>
        <v>0</v>
      </c>
      <c r="K40" s="243">
        <f>K20+K27+K28</f>
        <v>0</v>
      </c>
      <c r="L40" s="470"/>
      <c r="M40" s="440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</row>
    <row r="41" spans="3:110" ht="17.25" customHeight="1" x14ac:dyDescent="0.25">
      <c r="C41" s="257" t="s">
        <v>135</v>
      </c>
      <c r="D41" s="292" t="s">
        <v>182</v>
      </c>
      <c r="E41" s="293">
        <f t="shared" ref="E41:J41" si="21">E42+E43+E44+E45</f>
        <v>0</v>
      </c>
      <c r="F41" s="293">
        <f t="shared" si="21"/>
        <v>0</v>
      </c>
      <c r="G41" s="293">
        <f t="shared" si="21"/>
        <v>0</v>
      </c>
      <c r="H41" s="293">
        <f t="shared" si="21"/>
        <v>0</v>
      </c>
      <c r="I41" s="293">
        <f t="shared" si="21"/>
        <v>0</v>
      </c>
      <c r="J41" s="427">
        <f t="shared" si="21"/>
        <v>0</v>
      </c>
      <c r="K41" s="246">
        <f>K42+K43+K44+K45</f>
        <v>0</v>
      </c>
      <c r="L41" s="470"/>
      <c r="M41" s="440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</row>
    <row r="42" spans="3:110" outlineLevel="1" x14ac:dyDescent="0.25">
      <c r="C42" s="294" t="s">
        <v>29</v>
      </c>
      <c r="D42" s="295" t="s">
        <v>56</v>
      </c>
      <c r="E42" s="264">
        <v>0</v>
      </c>
      <c r="F42" s="296">
        <v>0</v>
      </c>
      <c r="G42" s="297">
        <f t="shared" ref="G42:K42" si="22">F47</f>
        <v>0</v>
      </c>
      <c r="H42" s="246">
        <f t="shared" si="22"/>
        <v>0</v>
      </c>
      <c r="I42" s="246">
        <f t="shared" si="22"/>
        <v>0</v>
      </c>
      <c r="J42" s="414">
        <f t="shared" si="22"/>
        <v>0</v>
      </c>
      <c r="K42" s="246">
        <f t="shared" si="22"/>
        <v>0</v>
      </c>
      <c r="L42" s="470"/>
      <c r="M42" s="440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</row>
    <row r="43" spans="3:110" ht="18.600000000000001" customHeight="1" outlineLevel="1" x14ac:dyDescent="0.25">
      <c r="C43" s="294" t="s">
        <v>30</v>
      </c>
      <c r="D43" s="298" t="s">
        <v>178</v>
      </c>
      <c r="E43" s="264">
        <v>0</v>
      </c>
      <c r="F43" s="296">
        <v>0</v>
      </c>
      <c r="G43" s="297">
        <f t="shared" ref="G43:K43" si="23">F49</f>
        <v>0</v>
      </c>
      <c r="H43" s="246">
        <f t="shared" si="23"/>
        <v>0</v>
      </c>
      <c r="I43" s="246">
        <f t="shared" si="23"/>
        <v>0</v>
      </c>
      <c r="J43" s="414">
        <f t="shared" si="23"/>
        <v>0</v>
      </c>
      <c r="K43" s="246">
        <f t="shared" si="23"/>
        <v>0</v>
      </c>
      <c r="L43" s="470"/>
      <c r="M43" s="440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</row>
    <row r="44" spans="3:110" ht="22.15" customHeight="1" outlineLevel="1" x14ac:dyDescent="0.25">
      <c r="C44" s="294" t="s">
        <v>31</v>
      </c>
      <c r="D44" s="298" t="s">
        <v>179</v>
      </c>
      <c r="E44" s="264">
        <v>0</v>
      </c>
      <c r="F44" s="296">
        <v>0</v>
      </c>
      <c r="G44" s="297">
        <f t="shared" ref="G44:K44" si="24">F51</f>
        <v>0</v>
      </c>
      <c r="H44" s="246">
        <f t="shared" si="24"/>
        <v>0</v>
      </c>
      <c r="I44" s="246">
        <f t="shared" si="24"/>
        <v>0</v>
      </c>
      <c r="J44" s="414">
        <f t="shared" si="24"/>
        <v>0</v>
      </c>
      <c r="K44" s="246">
        <f t="shared" si="24"/>
        <v>0</v>
      </c>
      <c r="L44" s="470"/>
      <c r="M44" s="440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</row>
    <row r="45" spans="3:110" ht="14.25" customHeight="1" outlineLevel="1" x14ac:dyDescent="0.25">
      <c r="C45" s="294" t="s">
        <v>32</v>
      </c>
      <c r="D45" s="298" t="s">
        <v>58</v>
      </c>
      <c r="E45" s="264">
        <v>0</v>
      </c>
      <c r="F45" s="296">
        <v>0</v>
      </c>
      <c r="G45" s="297">
        <f t="shared" ref="G45:K45" si="25">F53</f>
        <v>0</v>
      </c>
      <c r="H45" s="246">
        <f t="shared" si="25"/>
        <v>0</v>
      </c>
      <c r="I45" s="246">
        <f t="shared" si="25"/>
        <v>0</v>
      </c>
      <c r="J45" s="414">
        <f t="shared" si="25"/>
        <v>0</v>
      </c>
      <c r="K45" s="246">
        <f t="shared" si="25"/>
        <v>0</v>
      </c>
      <c r="L45" s="470"/>
      <c r="M45" s="440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</row>
    <row r="46" spans="3:110" ht="14.25" customHeight="1" x14ac:dyDescent="0.25">
      <c r="C46" s="244" t="s">
        <v>184</v>
      </c>
      <c r="D46" s="292" t="s">
        <v>183</v>
      </c>
      <c r="E46" s="246">
        <f t="shared" ref="E46:J46" si="26">E47+E49+E51+E53</f>
        <v>0</v>
      </c>
      <c r="F46" s="246">
        <f t="shared" si="26"/>
        <v>0</v>
      </c>
      <c r="G46" s="246">
        <f t="shared" si="26"/>
        <v>0</v>
      </c>
      <c r="H46" s="246">
        <f t="shared" si="26"/>
        <v>0</v>
      </c>
      <c r="I46" s="246">
        <f t="shared" si="26"/>
        <v>0</v>
      </c>
      <c r="J46" s="414">
        <f t="shared" si="26"/>
        <v>0</v>
      </c>
      <c r="K46" s="246">
        <f>K47+K49+K51+K53</f>
        <v>0</v>
      </c>
      <c r="L46" s="470"/>
      <c r="M46" s="440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</row>
    <row r="47" spans="3:110" x14ac:dyDescent="0.25">
      <c r="C47" s="299" t="s">
        <v>97</v>
      </c>
      <c r="D47" s="295" t="s">
        <v>56</v>
      </c>
      <c r="E47" s="264">
        <v>0</v>
      </c>
      <c r="F47" s="264">
        <v>0</v>
      </c>
      <c r="G47" s="264">
        <v>0</v>
      </c>
      <c r="H47" s="370">
        <f>(H10+H11)*'4_dane inne'!H13/'1_przychody_koszty'!H7</f>
        <v>0</v>
      </c>
      <c r="I47" s="370">
        <f>(I10+I11)*'4_dane inne'!I13/'1_przychody_koszty'!I7</f>
        <v>0</v>
      </c>
      <c r="J47" s="428">
        <f>(J10+J11)*'4_dane inne'!J13/'1_przychody_koszty'!J7</f>
        <v>0</v>
      </c>
      <c r="K47" s="370">
        <f>(K10+K11)*'4_dane inne'!K13/'1_przychody_koszty'!K7</f>
        <v>0</v>
      </c>
      <c r="L47" s="465"/>
      <c r="M47" s="443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</row>
    <row r="48" spans="3:110" hidden="1" outlineLevel="1" x14ac:dyDescent="0.25">
      <c r="C48" s="300"/>
      <c r="D48" s="301" t="s">
        <v>118</v>
      </c>
      <c r="E48" s="302"/>
      <c r="F48" s="303">
        <f>IF(ISERROR(F47*F7/F9),0,F47*F7/F9)</f>
        <v>0</v>
      </c>
      <c r="G48" s="303">
        <f>IF(ISERROR(G47*G7/G9),0,G47*G7/G9)</f>
        <v>0</v>
      </c>
      <c r="H48" s="303">
        <f t="shared" ref="H48:K48" si="27">IF(ISERROR(H47*H7/(H10+H11)),0,H47*H7/(H10+H11))</f>
        <v>0</v>
      </c>
      <c r="I48" s="303">
        <f t="shared" si="27"/>
        <v>0</v>
      </c>
      <c r="J48" s="429">
        <f t="shared" si="27"/>
        <v>0</v>
      </c>
      <c r="K48" s="303">
        <f t="shared" si="27"/>
        <v>0</v>
      </c>
      <c r="L48" s="471"/>
      <c r="M48" s="448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</row>
    <row r="49" spans="3:110" ht="21.6" customHeight="1" collapsed="1" x14ac:dyDescent="0.25">
      <c r="C49" s="299" t="s">
        <v>98</v>
      </c>
      <c r="D49" s="298" t="s">
        <v>178</v>
      </c>
      <c r="E49" s="264">
        <v>0</v>
      </c>
      <c r="F49" s="264">
        <v>0</v>
      </c>
      <c r="G49" s="264">
        <v>0</v>
      </c>
      <c r="H49" s="371">
        <f>(H13+H14)*'4_dane inne'!H14/'1_przychody_koszty'!H7</f>
        <v>0</v>
      </c>
      <c r="I49" s="371">
        <f>(I13+I14)*'4_dane inne'!I14/'1_przychody_koszty'!I7</f>
        <v>0</v>
      </c>
      <c r="J49" s="430">
        <f>(J13+J14)*'4_dane inne'!J14/'1_przychody_koszty'!J7</f>
        <v>0</v>
      </c>
      <c r="K49" s="371">
        <f>(K13+K14)*'4_dane inne'!K14/'1_przychody_koszty'!K7</f>
        <v>0</v>
      </c>
      <c r="L49" s="472"/>
      <c r="M49" s="449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</row>
    <row r="50" spans="3:110" ht="17.25" hidden="1" customHeight="1" outlineLevel="1" x14ac:dyDescent="0.25">
      <c r="C50" s="300"/>
      <c r="D50" s="304" t="s">
        <v>124</v>
      </c>
      <c r="E50" s="302"/>
      <c r="F50" s="303">
        <f>IF(ISERROR(F49*F7/F12),0,F49*F7/F12)</f>
        <v>0</v>
      </c>
      <c r="G50" s="303">
        <f>IF(ISERROR(G49*G7/G12),0,G49*G7/G12)</f>
        <v>0</v>
      </c>
      <c r="H50" s="303">
        <f t="shared" ref="H50:K50" si="28">IF(ISERROR(H49*H7/(H13+H14)),0,H49*H7/(H13+H14))</f>
        <v>0</v>
      </c>
      <c r="I50" s="303">
        <f t="shared" si="28"/>
        <v>0</v>
      </c>
      <c r="J50" s="429">
        <f t="shared" si="28"/>
        <v>0</v>
      </c>
      <c r="K50" s="303">
        <f t="shared" si="28"/>
        <v>0</v>
      </c>
      <c r="L50" s="471"/>
      <c r="M50" s="448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</row>
    <row r="51" spans="3:110" ht="22.9" customHeight="1" collapsed="1" x14ac:dyDescent="0.25">
      <c r="C51" s="299" t="s">
        <v>185</v>
      </c>
      <c r="D51" s="298" t="s">
        <v>179</v>
      </c>
      <c r="E51" s="264">
        <v>0</v>
      </c>
      <c r="F51" s="264">
        <v>0</v>
      </c>
      <c r="G51" s="264">
        <v>0</v>
      </c>
      <c r="H51" s="371">
        <f>(H16+H17)*'4_dane inne'!H15/'1_przychody_koszty'!H7</f>
        <v>0</v>
      </c>
      <c r="I51" s="371">
        <f>(I16+I17)*'4_dane inne'!I15/'1_przychody_koszty'!I7</f>
        <v>0</v>
      </c>
      <c r="J51" s="430">
        <f>(J16+J17)*'4_dane inne'!J15/'1_przychody_koszty'!J7</f>
        <v>0</v>
      </c>
      <c r="K51" s="371">
        <f>(K16+K17)*'4_dane inne'!K15/'1_przychody_koszty'!K7</f>
        <v>0</v>
      </c>
      <c r="L51" s="472"/>
      <c r="M51" s="449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</row>
    <row r="52" spans="3:110" ht="18" hidden="1" customHeight="1" outlineLevel="1" x14ac:dyDescent="0.25">
      <c r="C52" s="300"/>
      <c r="D52" s="304" t="s">
        <v>125</v>
      </c>
      <c r="E52" s="302"/>
      <c r="F52" s="303">
        <f>IF(ISERROR(F51*F7/F15),0,F51*F7/F15)</f>
        <v>0</v>
      </c>
      <c r="G52" s="303">
        <f>IF(ISERROR(G51*G7/G15),0,G51*G7/G15)</f>
        <v>0</v>
      </c>
      <c r="H52" s="303">
        <f t="shared" ref="H52:K52" si="29">IF(ISERROR(H51*H7/(H16+H17)),0,H51*H7/(H16+H17))</f>
        <v>0</v>
      </c>
      <c r="I52" s="303">
        <f t="shared" si="29"/>
        <v>0</v>
      </c>
      <c r="J52" s="429">
        <f t="shared" si="29"/>
        <v>0</v>
      </c>
      <c r="K52" s="303">
        <f t="shared" si="29"/>
        <v>0</v>
      </c>
      <c r="L52" s="471"/>
      <c r="M52" s="448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</row>
    <row r="53" spans="3:110" ht="18.600000000000001" customHeight="1" collapsed="1" x14ac:dyDescent="0.25">
      <c r="C53" s="299" t="s">
        <v>186</v>
      </c>
      <c r="D53" s="298" t="s">
        <v>58</v>
      </c>
      <c r="E53" s="264">
        <v>0</v>
      </c>
      <c r="F53" s="264">
        <v>0</v>
      </c>
      <c r="G53" s="264">
        <v>0</v>
      </c>
      <c r="H53" s="371">
        <f>(H13+H14)*'4_dane inne'!H12/'1_przychody_koszty'!H7</f>
        <v>0</v>
      </c>
      <c r="I53" s="371">
        <f>(I13+I14)*'4_dane inne'!I12/'1_przychody_koszty'!I7</f>
        <v>0</v>
      </c>
      <c r="J53" s="430">
        <f>(J13+J14)*'4_dane inne'!J12/'1_przychody_koszty'!J7</f>
        <v>0</v>
      </c>
      <c r="K53" s="371">
        <f>(K13+K14)*'4_dane inne'!K12/'1_przychody_koszty'!K7</f>
        <v>0</v>
      </c>
      <c r="L53" s="472"/>
      <c r="M53" s="449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</row>
    <row r="54" spans="3:110" ht="21" hidden="1" customHeight="1" outlineLevel="1" x14ac:dyDescent="0.25">
      <c r="C54" s="305"/>
      <c r="D54" s="306" t="s">
        <v>121</v>
      </c>
      <c r="E54" s="302"/>
      <c r="F54" s="303">
        <f>IF(ISERROR(F53*F7/F12),0,F53*F7/F12)</f>
        <v>0</v>
      </c>
      <c r="G54" s="303">
        <f>IF(ISERROR(G53*G7/G12),0,G53*G7/G12)</f>
        <v>0</v>
      </c>
      <c r="H54" s="303">
        <f t="shared" ref="H54:K54" si="30">IF(ISERROR(H53*H7/(H13+H14)),0,H53*H7/(H13+H14))</f>
        <v>0</v>
      </c>
      <c r="I54" s="303">
        <f t="shared" si="30"/>
        <v>0</v>
      </c>
      <c r="J54" s="429">
        <f t="shared" si="30"/>
        <v>0</v>
      </c>
      <c r="K54" s="303">
        <f t="shared" si="30"/>
        <v>0</v>
      </c>
      <c r="L54" s="471"/>
      <c r="M54" s="448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</row>
    <row r="55" spans="3:110" ht="23.45" hidden="1" customHeight="1" outlineLevel="1" x14ac:dyDescent="0.25">
      <c r="C55" s="241" t="s">
        <v>137</v>
      </c>
      <c r="D55" s="307" t="s">
        <v>141</v>
      </c>
      <c r="E55" s="308">
        <f t="shared" ref="E55:J55" si="31">E40+E41-E46</f>
        <v>0</v>
      </c>
      <c r="F55" s="308">
        <f t="shared" si="31"/>
        <v>0</v>
      </c>
      <c r="G55" s="308">
        <f t="shared" si="31"/>
        <v>0</v>
      </c>
      <c r="H55" s="308">
        <f t="shared" si="31"/>
        <v>0</v>
      </c>
      <c r="I55" s="308">
        <f t="shared" si="31"/>
        <v>0</v>
      </c>
      <c r="J55" s="431">
        <f t="shared" si="31"/>
        <v>0</v>
      </c>
      <c r="K55" s="308">
        <f>K40+K41-K46</f>
        <v>0</v>
      </c>
      <c r="L55" s="473"/>
      <c r="M55" s="450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</row>
    <row r="56" spans="3:110" ht="19.5" customHeight="1" collapsed="1" x14ac:dyDescent="0.25">
      <c r="C56" s="241" t="s">
        <v>136</v>
      </c>
      <c r="D56" s="242" t="s">
        <v>187</v>
      </c>
      <c r="E56" s="243">
        <f t="shared" ref="E56:J56" si="32">E19-E55</f>
        <v>0</v>
      </c>
      <c r="F56" s="243">
        <f t="shared" si="32"/>
        <v>0</v>
      </c>
      <c r="G56" s="243">
        <f t="shared" si="32"/>
        <v>0</v>
      </c>
      <c r="H56" s="243">
        <f t="shared" si="32"/>
        <v>0</v>
      </c>
      <c r="I56" s="243">
        <f t="shared" si="32"/>
        <v>0</v>
      </c>
      <c r="J56" s="413">
        <f t="shared" si="32"/>
        <v>0</v>
      </c>
      <c r="K56" s="243">
        <f>K19-K55</f>
        <v>0</v>
      </c>
      <c r="L56" s="470"/>
      <c r="M56" s="440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</row>
    <row r="57" spans="3:110" ht="15.75" customHeight="1" outlineLevel="1" x14ac:dyDescent="0.25">
      <c r="C57" s="677" t="s">
        <v>137</v>
      </c>
      <c r="D57" s="309" t="s">
        <v>33</v>
      </c>
      <c r="E57" s="273">
        <v>0</v>
      </c>
      <c r="F57" s="310">
        <v>0</v>
      </c>
      <c r="G57" s="311">
        <v>0</v>
      </c>
      <c r="H57" s="372">
        <f t="shared" ref="H57:K57" si="33">IF(H56&lt;0,0,$G$58*H56)</f>
        <v>0</v>
      </c>
      <c r="I57" s="372">
        <f t="shared" si="33"/>
        <v>0</v>
      </c>
      <c r="J57" s="372">
        <f t="shared" si="33"/>
        <v>0</v>
      </c>
      <c r="K57" s="432">
        <f t="shared" si="33"/>
        <v>0</v>
      </c>
      <c r="L57" s="451"/>
      <c r="M57" s="451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</row>
    <row r="58" spans="3:110" ht="12.75" customHeight="1" outlineLevel="1" x14ac:dyDescent="0.25">
      <c r="C58" s="678"/>
      <c r="D58" s="312" t="s">
        <v>122</v>
      </c>
      <c r="E58" s="313">
        <f t="shared" ref="E58:K58" si="34">IF(ISERROR(IF(E56&lt;0,0,E57/E56)),0,IF(E56&lt;0,0,E57/E56))</f>
        <v>0</v>
      </c>
      <c r="F58" s="313">
        <f t="shared" si="34"/>
        <v>0</v>
      </c>
      <c r="G58" s="313">
        <f t="shared" si="34"/>
        <v>0</v>
      </c>
      <c r="H58" s="313">
        <f t="shared" si="34"/>
        <v>0</v>
      </c>
      <c r="I58" s="313">
        <f t="shared" si="34"/>
        <v>0</v>
      </c>
      <c r="J58" s="313">
        <f t="shared" si="34"/>
        <v>0</v>
      </c>
      <c r="K58" s="433">
        <f t="shared" si="34"/>
        <v>0</v>
      </c>
      <c r="L58" s="452"/>
      <c r="M58" s="452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</row>
    <row r="59" spans="3:110" ht="17.25" customHeight="1" outlineLevel="1" collapsed="1" x14ac:dyDescent="0.25">
      <c r="C59" s="241" t="s">
        <v>138</v>
      </c>
      <c r="D59" s="314" t="s">
        <v>142</v>
      </c>
      <c r="E59" s="243">
        <f t="shared" ref="E59:J59" si="35">E56-E57</f>
        <v>0</v>
      </c>
      <c r="F59" s="243">
        <f t="shared" si="35"/>
        <v>0</v>
      </c>
      <c r="G59" s="243">
        <f t="shared" si="35"/>
        <v>0</v>
      </c>
      <c r="H59" s="243">
        <f t="shared" si="35"/>
        <v>0</v>
      </c>
      <c r="I59" s="243">
        <f t="shared" si="35"/>
        <v>0</v>
      </c>
      <c r="J59" s="243">
        <f t="shared" si="35"/>
        <v>0</v>
      </c>
      <c r="K59" s="413">
        <f>K56-K57</f>
        <v>0</v>
      </c>
      <c r="L59" s="440"/>
      <c r="M59" s="440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</row>
    <row r="60" spans="3:110" s="75" customFormat="1" ht="25.5" customHeight="1" x14ac:dyDescent="0.25">
      <c r="C60" s="203"/>
      <c r="D60" s="202"/>
    </row>
    <row r="61" spans="3:110" s="75" customFormat="1" ht="27" customHeight="1" x14ac:dyDescent="0.25">
      <c r="C61" s="202"/>
      <c r="D61" s="204"/>
    </row>
    <row r="62" spans="3:110" s="75" customFormat="1" ht="27" customHeight="1" x14ac:dyDescent="0.25">
      <c r="D62" s="204"/>
    </row>
    <row r="63" spans="3:110" s="75" customFormat="1" x14ac:dyDescent="0.25"/>
    <row r="64" spans="3:110" s="75" customFormat="1" x14ac:dyDescent="0.25"/>
    <row r="65" s="75" customFormat="1" x14ac:dyDescent="0.25"/>
    <row r="66" s="75" customFormat="1" x14ac:dyDescent="0.25"/>
    <row r="67" s="75" customFormat="1" x14ac:dyDescent="0.25"/>
    <row r="68" s="75" customFormat="1" x14ac:dyDescent="0.25"/>
    <row r="69" s="75" customFormat="1" x14ac:dyDescent="0.25"/>
    <row r="70" s="75" customFormat="1" x14ac:dyDescent="0.25"/>
    <row r="71" s="75" customFormat="1" x14ac:dyDescent="0.25"/>
    <row r="72" s="75" customFormat="1" x14ac:dyDescent="0.25"/>
    <row r="73" s="75" customFormat="1" x14ac:dyDescent="0.25"/>
    <row r="74" s="75" customFormat="1" x14ac:dyDescent="0.25"/>
    <row r="75" s="75" customFormat="1" x14ac:dyDescent="0.25"/>
    <row r="76" s="75" customFormat="1" x14ac:dyDescent="0.25"/>
    <row r="77" s="75" customFormat="1" x14ac:dyDescent="0.25"/>
    <row r="78" s="75" customFormat="1" x14ac:dyDescent="0.25"/>
    <row r="79" s="75" customFormat="1" x14ac:dyDescent="0.25"/>
    <row r="80" s="75" customFormat="1" x14ac:dyDescent="0.25"/>
    <row r="81" spans="2:11" s="75" customFormat="1" x14ac:dyDescent="0.25"/>
    <row r="82" spans="2:11" s="75" customFormat="1" x14ac:dyDescent="0.25"/>
    <row r="83" spans="2:11" s="75" customFormat="1" x14ac:dyDescent="0.25"/>
    <row r="84" spans="2:11" s="75" customFormat="1" x14ac:dyDescent="0.25"/>
    <row r="85" spans="2:11" s="202" customFormat="1" x14ac:dyDescent="0.25"/>
    <row r="86" spans="2:11" s="202" customFormat="1" x14ac:dyDescent="0.25"/>
    <row r="87" spans="2:11" s="202" customFormat="1" x14ac:dyDescent="0.25"/>
    <row r="88" spans="2:11" s="202" customFormat="1" hidden="1" x14ac:dyDescent="0.25"/>
    <row r="89" spans="2:11" s="202" customFormat="1" hidden="1" x14ac:dyDescent="0.25">
      <c r="D89" s="205"/>
      <c r="E89" s="205"/>
      <c r="F89" s="205"/>
      <c r="G89" s="205"/>
      <c r="H89" s="205"/>
      <c r="I89" s="205"/>
      <c r="J89" s="205"/>
      <c r="K89" s="434"/>
    </row>
    <row r="90" spans="2:11" s="202" customFormat="1" ht="8.25" hidden="1" customHeight="1" x14ac:dyDescent="0.25"/>
    <row r="91" spans="2:11" s="202" customFormat="1" ht="18" hidden="1" customHeight="1" x14ac:dyDescent="0.25">
      <c r="B91" s="206">
        <v>0</v>
      </c>
      <c r="C91" s="206" t="s">
        <v>34</v>
      </c>
      <c r="D91" s="206"/>
      <c r="E91" s="563"/>
      <c r="F91" s="202">
        <v>0</v>
      </c>
    </row>
    <row r="92" spans="2:11" s="202" customFormat="1" ht="30" hidden="1" customHeight="1" x14ac:dyDescent="0.25">
      <c r="B92" s="206">
        <v>30</v>
      </c>
      <c r="C92" s="206">
        <v>2014</v>
      </c>
      <c r="D92" s="563">
        <v>2019</v>
      </c>
      <c r="E92" s="207" t="s">
        <v>35</v>
      </c>
      <c r="F92" s="208">
        <v>1</v>
      </c>
    </row>
    <row r="93" spans="2:11" s="202" customFormat="1" ht="15" hidden="1" customHeight="1" x14ac:dyDescent="0.25">
      <c r="B93" s="206">
        <v>60</v>
      </c>
      <c r="C93" s="206">
        <v>2015</v>
      </c>
      <c r="D93" s="563">
        <f>D92+1</f>
        <v>2020</v>
      </c>
      <c r="E93" s="206" t="s">
        <v>40</v>
      </c>
      <c r="F93" s="208">
        <v>2</v>
      </c>
      <c r="H93" s="563">
        <v>0</v>
      </c>
      <c r="I93" s="563"/>
    </row>
    <row r="94" spans="2:11" s="202" customFormat="1" ht="15" hidden="1" customHeight="1" x14ac:dyDescent="0.25">
      <c r="B94" s="206">
        <v>90</v>
      </c>
      <c r="C94" s="206">
        <v>2016</v>
      </c>
      <c r="D94" s="563">
        <f t="shared" ref="D94:D99" si="36">D93+1</f>
        <v>2021</v>
      </c>
      <c r="E94" s="206" t="s">
        <v>41</v>
      </c>
      <c r="F94" s="208">
        <v>3</v>
      </c>
      <c r="G94" s="209">
        <f>VLOOKUP(G6,E91:F95,2,FALSE)</f>
        <v>2</v>
      </c>
      <c r="H94" s="210">
        <v>1</v>
      </c>
      <c r="I94" s="206" t="s">
        <v>36</v>
      </c>
      <c r="J94" s="202">
        <v>270</v>
      </c>
      <c r="K94" s="202">
        <f>$G$5</f>
        <v>2026</v>
      </c>
    </row>
    <row r="95" spans="2:11" s="202" customFormat="1" ht="15" hidden="1" customHeight="1" x14ac:dyDescent="0.25">
      <c r="B95" s="206">
        <v>120</v>
      </c>
      <c r="C95" s="206">
        <v>2017</v>
      </c>
      <c r="D95" s="563">
        <f t="shared" si="36"/>
        <v>2022</v>
      </c>
      <c r="E95" s="206" t="s">
        <v>39</v>
      </c>
      <c r="F95" s="208">
        <v>4</v>
      </c>
      <c r="H95" s="210">
        <v>2</v>
      </c>
      <c r="I95" s="211" t="s">
        <v>37</v>
      </c>
      <c r="J95" s="202">
        <v>180</v>
      </c>
      <c r="K95" s="202">
        <f>$G$5</f>
        <v>2026</v>
      </c>
    </row>
    <row r="96" spans="2:11" s="202" customFormat="1" ht="30" hidden="1" customHeight="1" x14ac:dyDescent="0.25">
      <c r="B96" s="206">
        <v>150</v>
      </c>
      <c r="C96" s="206">
        <v>2018</v>
      </c>
      <c r="D96" s="563">
        <f t="shared" si="36"/>
        <v>2023</v>
      </c>
      <c r="E96" s="202">
        <v>360</v>
      </c>
      <c r="H96" s="212">
        <v>3</v>
      </c>
      <c r="I96" s="207" t="s">
        <v>38</v>
      </c>
      <c r="J96" s="202">
        <v>90</v>
      </c>
      <c r="K96" s="202">
        <f>$G$5</f>
        <v>2026</v>
      </c>
    </row>
    <row r="97" spans="1:11" s="202" customFormat="1" ht="15" hidden="1" customHeight="1" x14ac:dyDescent="0.25">
      <c r="B97" s="206">
        <v>180</v>
      </c>
      <c r="D97" s="563">
        <f t="shared" si="36"/>
        <v>2024</v>
      </c>
      <c r="E97" s="202">
        <v>360</v>
      </c>
      <c r="H97" s="212">
        <v>4</v>
      </c>
      <c r="I97" s="202" t="s">
        <v>39</v>
      </c>
      <c r="J97" s="202">
        <v>360</v>
      </c>
      <c r="K97" s="202">
        <f>K96+1</f>
        <v>2027</v>
      </c>
    </row>
    <row r="98" spans="1:11" s="202" customFormat="1" ht="15" hidden="1" customHeight="1" x14ac:dyDescent="0.25">
      <c r="B98" s="206">
        <v>210</v>
      </c>
      <c r="D98" s="563">
        <f t="shared" si="36"/>
        <v>2025</v>
      </c>
      <c r="E98" s="202">
        <v>360</v>
      </c>
      <c r="H98" s="212">
        <v>5</v>
      </c>
      <c r="I98" s="213" t="s">
        <v>35</v>
      </c>
      <c r="J98" s="202">
        <v>90</v>
      </c>
      <c r="K98" s="202">
        <f>K97</f>
        <v>2027</v>
      </c>
    </row>
    <row r="99" spans="1:11" s="202" customFormat="1" ht="15" hidden="1" customHeight="1" x14ac:dyDescent="0.25">
      <c r="B99" s="206">
        <v>240</v>
      </c>
      <c r="D99" s="563">
        <f t="shared" si="36"/>
        <v>2026</v>
      </c>
      <c r="H99" s="212"/>
      <c r="I99" s="207"/>
    </row>
    <row r="100" spans="1:11" s="202" customFormat="1" ht="15" hidden="1" customHeight="1" x14ac:dyDescent="0.25">
      <c r="B100" s="206">
        <v>270</v>
      </c>
      <c r="H100" s="212"/>
      <c r="I100" s="207"/>
    </row>
    <row r="101" spans="1:11" s="202" customFormat="1" ht="15" hidden="1" customHeight="1" x14ac:dyDescent="0.25">
      <c r="B101" s="206">
        <v>300</v>
      </c>
      <c r="H101" s="210"/>
      <c r="I101" s="211"/>
    </row>
    <row r="102" spans="1:11" s="202" customFormat="1" ht="15" hidden="1" customHeight="1" x14ac:dyDescent="0.25">
      <c r="B102" s="206">
        <v>330</v>
      </c>
      <c r="H102" s="212"/>
      <c r="I102" s="207"/>
    </row>
    <row r="103" spans="1:11" s="202" customFormat="1" ht="15" hidden="1" customHeight="1" x14ac:dyDescent="0.25">
      <c r="B103" s="206">
        <v>360</v>
      </c>
      <c r="H103" s="212"/>
      <c r="I103" s="207"/>
    </row>
    <row r="104" spans="1:11" s="202" customFormat="1" ht="20.45" hidden="1" customHeight="1" x14ac:dyDescent="0.25">
      <c r="B104" s="202">
        <v>89</v>
      </c>
      <c r="H104" s="212"/>
      <c r="I104" s="213"/>
    </row>
    <row r="105" spans="1:11" s="202" customFormat="1" ht="15" hidden="1" customHeight="1" x14ac:dyDescent="0.25"/>
    <row r="106" spans="1:11" s="202" customFormat="1" ht="15" hidden="1" customHeight="1" x14ac:dyDescent="0.25">
      <c r="H106" s="214"/>
      <c r="I106" s="215" t="str">
        <f>VLOOKUP(G94,H93:I104,2,FALSE)</f>
        <v>lipiec-grudzień</v>
      </c>
    </row>
    <row r="107" spans="1:11" s="202" customFormat="1" ht="9.75" hidden="1" customHeight="1" x14ac:dyDescent="0.25"/>
    <row r="108" spans="1:11" s="202" customFormat="1" hidden="1" x14ac:dyDescent="0.25"/>
    <row r="109" spans="1:11" s="202" customFormat="1" hidden="1" x14ac:dyDescent="0.25">
      <c r="A109" s="383" t="s">
        <v>309</v>
      </c>
    </row>
    <row r="110" spans="1:11" s="202" customFormat="1" hidden="1" x14ac:dyDescent="0.25">
      <c r="F110" s="575">
        <v>0</v>
      </c>
    </row>
    <row r="111" spans="1:11" s="202" customFormat="1" hidden="1" x14ac:dyDescent="0.25">
      <c r="E111" s="207" t="s">
        <v>35</v>
      </c>
      <c r="F111" s="202">
        <v>90</v>
      </c>
    </row>
    <row r="112" spans="1:11" s="202" customFormat="1" hidden="1" x14ac:dyDescent="0.25">
      <c r="E112" s="206" t="s">
        <v>40</v>
      </c>
      <c r="F112" s="202">
        <v>180</v>
      </c>
    </row>
    <row r="113" spans="5:6" s="202" customFormat="1" hidden="1" x14ac:dyDescent="0.25">
      <c r="E113" s="206" t="s">
        <v>41</v>
      </c>
      <c r="F113" s="202">
        <v>270</v>
      </c>
    </row>
    <row r="114" spans="5:6" s="202" customFormat="1" hidden="1" x14ac:dyDescent="0.25">
      <c r="E114" s="206" t="s">
        <v>39</v>
      </c>
      <c r="F114" s="202">
        <v>360</v>
      </c>
    </row>
    <row r="115" spans="5:6" s="202" customFormat="1" hidden="1" x14ac:dyDescent="0.25"/>
    <row r="116" spans="5:6" s="202" customFormat="1" hidden="1" x14ac:dyDescent="0.25"/>
    <row r="117" spans="5:6" s="202" customFormat="1" x14ac:dyDescent="0.25"/>
    <row r="118" spans="5:6" s="202" customFormat="1" x14ac:dyDescent="0.25"/>
    <row r="119" spans="5:6" s="202" customFormat="1" x14ac:dyDescent="0.25"/>
    <row r="120" spans="5:6" s="202" customFormat="1" x14ac:dyDescent="0.25"/>
    <row r="121" spans="5:6" s="202" customFormat="1" x14ac:dyDescent="0.25"/>
    <row r="122" spans="5:6" s="202" customFormat="1" x14ac:dyDescent="0.25"/>
    <row r="123" spans="5:6" s="202" customFormat="1" x14ac:dyDescent="0.25"/>
    <row r="124" spans="5:6" s="202" customFormat="1" x14ac:dyDescent="0.25"/>
    <row r="125" spans="5:6" s="202" customFormat="1" x14ac:dyDescent="0.25"/>
    <row r="126" spans="5:6" s="202" customFormat="1" x14ac:dyDescent="0.25"/>
    <row r="127" spans="5:6" s="202" customFormat="1" x14ac:dyDescent="0.25"/>
    <row r="128" spans="5:6" s="202" customFormat="1" x14ac:dyDescent="0.25"/>
    <row r="129" s="202" customFormat="1" x14ac:dyDescent="0.25"/>
    <row r="130" s="202" customFormat="1" x14ac:dyDescent="0.25"/>
    <row r="131" s="202" customFormat="1" x14ac:dyDescent="0.25"/>
    <row r="132" s="202" customFormat="1" x14ac:dyDescent="0.25"/>
    <row r="133" s="202" customFormat="1" x14ac:dyDescent="0.25"/>
    <row r="134" s="202" customFormat="1" x14ac:dyDescent="0.25"/>
    <row r="135" s="202" customFormat="1" x14ac:dyDescent="0.25"/>
    <row r="136" s="202" customFormat="1" x14ac:dyDescent="0.25"/>
    <row r="137" s="202" customFormat="1" x14ac:dyDescent="0.25"/>
    <row r="138" s="202" customFormat="1" x14ac:dyDescent="0.25"/>
    <row r="139" s="202" customFormat="1" x14ac:dyDescent="0.25"/>
    <row r="140" s="202" customFormat="1" x14ac:dyDescent="0.25"/>
    <row r="141" s="202" customFormat="1" x14ac:dyDescent="0.25"/>
    <row r="142" s="202" customFormat="1" x14ac:dyDescent="0.25"/>
    <row r="143" s="202" customFormat="1" x14ac:dyDescent="0.25"/>
    <row r="144" s="202" customFormat="1" x14ac:dyDescent="0.25"/>
    <row r="145" s="202" customFormat="1" x14ac:dyDescent="0.25"/>
    <row r="146" s="202" customFormat="1" x14ac:dyDescent="0.25"/>
    <row r="147" s="202" customFormat="1" x14ac:dyDescent="0.25"/>
    <row r="148" s="202" customFormat="1" x14ac:dyDescent="0.25"/>
    <row r="149" s="202" customFormat="1" x14ac:dyDescent="0.25"/>
    <row r="150" s="202" customFormat="1" x14ac:dyDescent="0.25"/>
    <row r="151" s="202" customFormat="1" x14ac:dyDescent="0.25"/>
    <row r="152" s="202" customFormat="1" x14ac:dyDescent="0.25"/>
    <row r="153" s="202" customFormat="1" x14ac:dyDescent="0.25"/>
    <row r="154" s="202" customFormat="1" x14ac:dyDescent="0.25"/>
    <row r="155" s="202" customFormat="1" x14ac:dyDescent="0.25"/>
    <row r="156" s="202" customFormat="1" x14ac:dyDescent="0.25"/>
    <row r="157" s="202" customFormat="1" x14ac:dyDescent="0.25"/>
    <row r="158" s="202" customFormat="1" x14ac:dyDescent="0.25"/>
    <row r="159" s="202" customFormat="1" x14ac:dyDescent="0.25"/>
    <row r="160" s="202" customFormat="1" x14ac:dyDescent="0.25"/>
    <row r="161" s="202" customFormat="1" x14ac:dyDescent="0.25"/>
    <row r="162" s="202" customFormat="1" x14ac:dyDescent="0.25"/>
    <row r="163" s="202" customFormat="1" x14ac:dyDescent="0.25"/>
    <row r="164" s="202" customFormat="1" x14ac:dyDescent="0.25"/>
    <row r="165" s="202" customFormat="1" x14ac:dyDescent="0.25"/>
    <row r="166" s="202" customFormat="1" x14ac:dyDescent="0.25"/>
    <row r="167" s="202" customFormat="1" x14ac:dyDescent="0.25"/>
    <row r="168" s="202" customFormat="1" x14ac:dyDescent="0.25"/>
    <row r="169" s="202" customFormat="1" x14ac:dyDescent="0.25"/>
    <row r="170" s="202" customFormat="1" x14ac:dyDescent="0.25"/>
    <row r="171" s="202" customFormat="1" x14ac:dyDescent="0.25"/>
    <row r="172" s="202" customFormat="1" x14ac:dyDescent="0.25"/>
    <row r="173" s="202" customFormat="1" x14ac:dyDescent="0.25"/>
    <row r="174" s="202" customFormat="1" x14ac:dyDescent="0.25"/>
    <row r="175" s="202" customFormat="1" x14ac:dyDescent="0.25"/>
    <row r="176" s="202" customFormat="1" x14ac:dyDescent="0.25"/>
    <row r="177" s="75" customFormat="1" x14ac:dyDescent="0.25"/>
    <row r="178" s="75" customFormat="1" x14ac:dyDescent="0.25"/>
    <row r="179" s="75" customFormat="1" x14ac:dyDescent="0.25"/>
    <row r="180" s="75" customFormat="1" x14ac:dyDescent="0.25"/>
    <row r="181" s="75" customFormat="1" x14ac:dyDescent="0.25"/>
    <row r="182" s="75" customFormat="1" x14ac:dyDescent="0.25"/>
    <row r="183" s="75" customFormat="1" x14ac:dyDescent="0.25"/>
    <row r="184" s="75" customFormat="1" x14ac:dyDescent="0.25"/>
    <row r="185" s="75" customFormat="1" x14ac:dyDescent="0.25"/>
    <row r="186" s="75" customFormat="1" x14ac:dyDescent="0.25"/>
    <row r="187" s="75" customFormat="1" x14ac:dyDescent="0.25"/>
    <row r="188" s="75" customFormat="1" x14ac:dyDescent="0.25"/>
    <row r="189" s="75" customFormat="1" x14ac:dyDescent="0.25"/>
    <row r="190" s="75" customFormat="1" x14ac:dyDescent="0.25"/>
    <row r="191" s="75" customFormat="1" x14ac:dyDescent="0.25"/>
    <row r="192" s="75" customFormat="1" x14ac:dyDescent="0.25"/>
    <row r="193" s="75" customFormat="1" x14ac:dyDescent="0.25"/>
    <row r="194" s="75" customFormat="1" x14ac:dyDescent="0.25"/>
    <row r="195" s="75" customFormat="1" x14ac:dyDescent="0.25"/>
    <row r="196" s="75" customFormat="1" x14ac:dyDescent="0.25"/>
    <row r="197" s="75" customFormat="1" x14ac:dyDescent="0.25"/>
    <row r="198" s="75" customFormat="1" x14ac:dyDescent="0.25"/>
    <row r="199" s="75" customFormat="1" x14ac:dyDescent="0.25"/>
    <row r="200" s="75" customFormat="1" x14ac:dyDescent="0.25"/>
    <row r="201" s="75" customFormat="1" x14ac:dyDescent="0.25"/>
    <row r="202" s="75" customFormat="1" x14ac:dyDescent="0.25"/>
    <row r="203" s="75" customFormat="1" x14ac:dyDescent="0.25"/>
    <row r="204" s="75" customFormat="1" x14ac:dyDescent="0.25"/>
    <row r="205" s="75" customFormat="1" x14ac:dyDescent="0.25"/>
    <row r="206" s="75" customFormat="1" x14ac:dyDescent="0.25"/>
    <row r="207" s="75" customFormat="1" x14ac:dyDescent="0.25"/>
    <row r="208" s="75" customFormat="1" x14ac:dyDescent="0.25"/>
    <row r="209" s="75" customFormat="1" x14ac:dyDescent="0.25"/>
    <row r="210" s="75" customFormat="1" x14ac:dyDescent="0.25"/>
    <row r="211" s="75" customFormat="1" x14ac:dyDescent="0.25"/>
    <row r="212" s="75" customFormat="1" x14ac:dyDescent="0.25"/>
    <row r="213" s="75" customFormat="1" x14ac:dyDescent="0.25"/>
    <row r="214" s="75" customFormat="1" x14ac:dyDescent="0.25"/>
    <row r="215" s="75" customFormat="1" x14ac:dyDescent="0.25"/>
    <row r="216" s="75" customFormat="1" x14ac:dyDescent="0.25"/>
    <row r="217" s="75" customFormat="1" x14ac:dyDescent="0.25"/>
    <row r="218" s="75" customFormat="1" x14ac:dyDescent="0.25"/>
    <row r="219" s="75" customFormat="1" x14ac:dyDescent="0.25"/>
    <row r="220" s="75" customFormat="1" x14ac:dyDescent="0.25"/>
    <row r="221" s="75" customFormat="1" x14ac:dyDescent="0.25"/>
    <row r="222" s="75" customFormat="1" x14ac:dyDescent="0.25"/>
    <row r="223" s="75" customFormat="1" x14ac:dyDescent="0.25"/>
    <row r="224" s="75" customFormat="1" x14ac:dyDescent="0.25"/>
    <row r="225" s="75" customFormat="1" x14ac:dyDescent="0.25"/>
    <row r="226" s="75" customFormat="1" x14ac:dyDescent="0.25"/>
    <row r="227" s="75" customFormat="1" x14ac:dyDescent="0.25"/>
    <row r="228" s="75" customFormat="1" x14ac:dyDescent="0.25"/>
    <row r="229" s="75" customFormat="1" x14ac:dyDescent="0.25"/>
    <row r="230" s="75" customFormat="1" x14ac:dyDescent="0.25"/>
    <row r="231" s="75" customFormat="1" x14ac:dyDescent="0.25"/>
    <row r="232" s="75" customFormat="1" x14ac:dyDescent="0.25"/>
    <row r="233" s="75" customFormat="1" x14ac:dyDescent="0.25"/>
    <row r="234" s="75" customFormat="1" x14ac:dyDescent="0.25"/>
    <row r="235" s="75" customFormat="1" x14ac:dyDescent="0.25"/>
    <row r="236" s="75" customFormat="1" x14ac:dyDescent="0.25"/>
    <row r="237" s="75" customFormat="1" x14ac:dyDescent="0.25"/>
    <row r="238" s="75" customFormat="1" x14ac:dyDescent="0.25"/>
    <row r="239" s="75" customFormat="1" x14ac:dyDescent="0.25"/>
    <row r="240" s="75" customFormat="1" x14ac:dyDescent="0.25"/>
    <row r="241" s="75" customFormat="1" x14ac:dyDescent="0.25"/>
    <row r="242" s="75" customFormat="1" x14ac:dyDescent="0.25"/>
    <row r="243" s="75" customFormat="1" x14ac:dyDescent="0.25"/>
    <row r="244" s="75" customFormat="1" x14ac:dyDescent="0.25"/>
    <row r="245" s="75" customFormat="1" x14ac:dyDescent="0.25"/>
    <row r="246" s="75" customFormat="1" x14ac:dyDescent="0.25"/>
    <row r="247" s="75" customFormat="1" x14ac:dyDescent="0.25"/>
    <row r="248" s="75" customFormat="1" x14ac:dyDescent="0.25"/>
    <row r="249" s="75" customFormat="1" x14ac:dyDescent="0.25"/>
    <row r="250" s="75" customFormat="1" x14ac:dyDescent="0.25"/>
    <row r="251" s="75" customFormat="1" x14ac:dyDescent="0.25"/>
    <row r="252" s="75" customFormat="1" x14ac:dyDescent="0.25"/>
    <row r="253" s="75" customFormat="1" x14ac:dyDescent="0.25"/>
    <row r="254" s="75" customFormat="1" x14ac:dyDescent="0.25"/>
    <row r="255" s="75" customFormat="1" x14ac:dyDescent="0.25"/>
    <row r="256" s="75" customFormat="1" x14ac:dyDescent="0.25"/>
    <row r="257" s="75" customFormat="1" x14ac:dyDescent="0.25"/>
    <row r="258" s="75" customFormat="1" x14ac:dyDescent="0.25"/>
    <row r="259" s="75" customFormat="1" x14ac:dyDescent="0.25"/>
    <row r="260" s="75" customFormat="1" x14ac:dyDescent="0.25"/>
    <row r="261" s="75" customFormat="1" x14ac:dyDescent="0.25"/>
    <row r="262" s="75" customFormat="1" x14ac:dyDescent="0.25"/>
    <row r="263" s="75" customFormat="1" x14ac:dyDescent="0.25"/>
    <row r="264" s="75" customFormat="1" x14ac:dyDescent="0.25"/>
    <row r="265" s="75" customFormat="1" x14ac:dyDescent="0.25"/>
    <row r="266" s="75" customFormat="1" x14ac:dyDescent="0.25"/>
    <row r="267" s="75" customFormat="1" x14ac:dyDescent="0.25"/>
    <row r="268" s="75" customFormat="1" x14ac:dyDescent="0.25"/>
    <row r="269" s="75" customFormat="1" x14ac:dyDescent="0.25"/>
  </sheetData>
  <sheetProtection password="CA55" sheet="1" objects="1" scenarios="1" formatCells="0" formatColumns="0" formatRows="0"/>
  <mergeCells count="17">
    <mergeCell ref="C57:C58"/>
    <mergeCell ref="C4:C7"/>
    <mergeCell ref="C3:D3"/>
    <mergeCell ref="C9:C11"/>
    <mergeCell ref="E5:E6"/>
    <mergeCell ref="D4:D6"/>
    <mergeCell ref="E3:G3"/>
    <mergeCell ref="F5:F6"/>
    <mergeCell ref="L1:L2"/>
    <mergeCell ref="L5:S5"/>
    <mergeCell ref="E2:F2"/>
    <mergeCell ref="K1:K3"/>
    <mergeCell ref="H4:K4"/>
    <mergeCell ref="I5:I6"/>
    <mergeCell ref="J5:J6"/>
    <mergeCell ref="K5:K6"/>
    <mergeCell ref="H2:J3"/>
  </mergeCells>
  <phoneticPr fontId="0" type="noConversion"/>
  <conditionalFormatting sqref="E38:G38">
    <cfRule type="cellIs" dxfId="21" priority="75" stopIfTrue="1" operator="lessThan">
      <formula>0</formula>
    </cfRule>
  </conditionalFormatting>
  <conditionalFormatting sqref="H9">
    <cfRule type="cellIs" dxfId="20" priority="5" stopIfTrue="1" operator="lessThan">
      <formula>$H$10+$H$11</formula>
    </cfRule>
  </conditionalFormatting>
  <conditionalFormatting sqref="H12">
    <cfRule type="cellIs" dxfId="19" priority="2" stopIfTrue="1" operator="lessThan">
      <formula>$H$13+$H$14</formula>
    </cfRule>
  </conditionalFormatting>
  <conditionalFormatting sqref="H15">
    <cfRule type="cellIs" dxfId="18" priority="1" stopIfTrue="1" operator="lessThan">
      <formula>$H$16+$H$17</formula>
    </cfRule>
  </conditionalFormatting>
  <conditionalFormatting sqref="I9">
    <cfRule type="cellIs" dxfId="17" priority="14" stopIfTrue="1" operator="lessThan">
      <formula>$I$10+$I$11</formula>
    </cfRule>
  </conditionalFormatting>
  <conditionalFormatting sqref="I12">
    <cfRule type="cellIs" dxfId="16" priority="10" stopIfTrue="1" operator="lessThan">
      <formula>$I$13+$I$14</formula>
    </cfRule>
  </conditionalFormatting>
  <conditionalFormatting sqref="I15">
    <cfRule type="cellIs" dxfId="15" priority="9" stopIfTrue="1" operator="lessThan">
      <formula>$I$16+$I$17</formula>
    </cfRule>
  </conditionalFormatting>
  <conditionalFormatting sqref="J9:K9">
    <cfRule type="cellIs" dxfId="14" priority="6" stopIfTrue="1" operator="greaterThan">
      <formula>$J$10+$J$11</formula>
    </cfRule>
    <cfRule type="cellIs" dxfId="13" priority="13" stopIfTrue="1" operator="lessThan">
      <formula>$J$10+$J$11</formula>
    </cfRule>
  </conditionalFormatting>
  <conditionalFormatting sqref="J12:K12">
    <cfRule type="cellIs" dxfId="12" priority="7" stopIfTrue="1" operator="lessThan">
      <formula>$J$13+$J$14</formula>
    </cfRule>
  </conditionalFormatting>
  <conditionalFormatting sqref="J15:K15">
    <cfRule type="cellIs" dxfId="11" priority="8" stopIfTrue="1" operator="lessThan">
      <formula>$J$16+$J$17</formula>
    </cfRule>
  </conditionalFormatting>
  <dataValidations count="3">
    <dataValidation type="list" allowBlank="1" showInputMessage="1" showErrorMessage="1" sqref="G6">
      <formula1>$E$91:$E$95</formula1>
    </dataValidation>
    <dataValidation type="list" allowBlank="1" showInputMessage="1" showErrorMessage="1" sqref="E7:G7">
      <formula1>$F$110:$F$114</formula1>
    </dataValidation>
    <dataValidation type="list" allowBlank="1" showInputMessage="1" showErrorMessage="1" sqref="E5:F6">
      <formula1>$D$92:$D$98</formula1>
    </dataValidation>
  </dataValidations>
  <pageMargins left="0.9055118110236221" right="0" top="1.1417322834645669" bottom="0.74803149606299213" header="0.31496062992125984" footer="0.31496062992125984"/>
  <pageSetup paperSize="9" scale="48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Q43"/>
  <sheetViews>
    <sheetView topLeftCell="H1" zoomScale="75" zoomScaleNormal="75" workbookViewId="0">
      <selection activeCell="K15" sqref="K15"/>
    </sheetView>
  </sheetViews>
  <sheetFormatPr defaultRowHeight="15" x14ac:dyDescent="0.25"/>
  <cols>
    <col min="1" max="1" width="4.7109375" style="2" customWidth="1"/>
    <col min="2" max="2" width="6.42578125" customWidth="1"/>
    <col min="3" max="3" width="71.28515625" customWidth="1"/>
    <col min="4" max="4" width="14.140625" customWidth="1"/>
    <col min="5" max="5" width="14.28515625" customWidth="1"/>
    <col min="6" max="6" width="15.28515625" customWidth="1"/>
    <col min="7" max="7" width="4" style="2" customWidth="1"/>
    <col min="8" max="8" width="8" style="2" customWidth="1"/>
    <col min="9" max="9" width="59.42578125" style="2" customWidth="1"/>
    <col min="10" max="10" width="14.28515625" style="2" customWidth="1"/>
    <col min="11" max="11" width="19" style="2" customWidth="1"/>
    <col min="12" max="12" width="18.7109375" style="2" customWidth="1"/>
    <col min="13" max="43" width="9.28515625" style="2" customWidth="1"/>
  </cols>
  <sheetData>
    <row r="1" spans="2:13" ht="11.25" customHeight="1" x14ac:dyDescent="0.25">
      <c r="B1" s="2"/>
      <c r="C1" s="2"/>
      <c r="D1" s="2"/>
      <c r="E1" s="2"/>
      <c r="F1" s="2"/>
    </row>
    <row r="2" spans="2:13" ht="9" customHeight="1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2:13" ht="29.25" customHeight="1" x14ac:dyDescent="0.25">
      <c r="B3" s="695" t="s">
        <v>189</v>
      </c>
      <c r="C3" s="696"/>
      <c r="D3" s="696"/>
      <c r="E3" s="697"/>
      <c r="F3" s="117" t="s">
        <v>95</v>
      </c>
      <c r="G3" s="7"/>
      <c r="H3" s="698" t="str">
        <f>'1_przychody_koszty'!C3</f>
        <v>Nazwa firmy:</v>
      </c>
      <c r="I3" s="699"/>
      <c r="J3" s="700" t="str">
        <f>'1_przychody_koszty'!E3</f>
        <v>wpisz nazwę firmy</v>
      </c>
      <c r="K3" s="701"/>
      <c r="L3" s="702"/>
      <c r="M3" s="7"/>
    </row>
    <row r="4" spans="2:13" x14ac:dyDescent="0.25">
      <c r="B4" s="703" t="s">
        <v>0</v>
      </c>
      <c r="C4" s="706" t="s">
        <v>190</v>
      </c>
      <c r="D4" s="118" t="s">
        <v>46</v>
      </c>
      <c r="E4" s="118" t="s">
        <v>46</v>
      </c>
      <c r="F4" s="118" t="s">
        <v>47</v>
      </c>
      <c r="G4" s="7"/>
      <c r="H4" s="703" t="s">
        <v>0</v>
      </c>
      <c r="I4" s="706" t="s">
        <v>210</v>
      </c>
      <c r="J4" s="119" t="s">
        <v>46</v>
      </c>
      <c r="K4" s="119" t="s">
        <v>46</v>
      </c>
      <c r="L4" s="119" t="s">
        <v>47</v>
      </c>
      <c r="M4" s="7"/>
    </row>
    <row r="5" spans="2:13" x14ac:dyDescent="0.25">
      <c r="B5" s="704"/>
      <c r="C5" s="707"/>
      <c r="D5" s="709">
        <f>'1_przychody_koszty'!E5</f>
        <v>2024</v>
      </c>
      <c r="E5" s="120">
        <f>'1_przychody_koszty'!F5</f>
        <v>2025</v>
      </c>
      <c r="F5" s="120">
        <f>'1_przychody_koszty'!G5</f>
        <v>2026</v>
      </c>
      <c r="G5" s="7"/>
      <c r="H5" s="704"/>
      <c r="I5" s="707"/>
      <c r="J5" s="709">
        <f>D5</f>
        <v>2024</v>
      </c>
      <c r="K5" s="120">
        <f>E5</f>
        <v>2025</v>
      </c>
      <c r="L5" s="120">
        <f>F5</f>
        <v>2026</v>
      </c>
      <c r="M5" s="7"/>
    </row>
    <row r="6" spans="2:13" ht="25.5" customHeight="1" x14ac:dyDescent="0.25">
      <c r="B6" s="705"/>
      <c r="C6" s="708"/>
      <c r="D6" s="710"/>
      <c r="E6" s="122"/>
      <c r="F6" s="120" t="str">
        <f>'1_przychody_koszty'!G6</f>
        <v>styczeń-czerwiec</v>
      </c>
      <c r="G6" s="7"/>
      <c r="H6" s="705"/>
      <c r="I6" s="708"/>
      <c r="J6" s="710"/>
      <c r="K6" s="121"/>
      <c r="L6" s="120" t="str">
        <f>F6</f>
        <v>styczeń-czerwiec</v>
      </c>
      <c r="M6" s="7"/>
    </row>
    <row r="7" spans="2:13" ht="16.5" customHeight="1" x14ac:dyDescent="0.25">
      <c r="B7" s="123">
        <v>1</v>
      </c>
      <c r="C7" s="124" t="s">
        <v>206</v>
      </c>
      <c r="D7" s="125">
        <f>D8+D13</f>
        <v>0</v>
      </c>
      <c r="E7" s="125">
        <f>E8+E13+0.000001</f>
        <v>9.9999999999999995E-7</v>
      </c>
      <c r="F7" s="125">
        <f>F8+F13+0.000001</f>
        <v>9.9999999999999995E-7</v>
      </c>
      <c r="G7" s="7"/>
      <c r="H7" s="4" t="s">
        <v>136</v>
      </c>
      <c r="I7" s="126" t="s">
        <v>197</v>
      </c>
      <c r="J7" s="125">
        <f>J8+J9+J10+0.00001</f>
        <v>1.0000000000000001E-5</v>
      </c>
      <c r="K7" s="125">
        <f>K8+K9+K10+0.00001</f>
        <v>1.1999989999899999E-5</v>
      </c>
      <c r="L7" s="125">
        <f>L8+L9+L10+0.00001</f>
        <v>1.00000009999E-5</v>
      </c>
      <c r="M7" s="7"/>
    </row>
    <row r="8" spans="2:13" ht="22.15" customHeight="1" x14ac:dyDescent="0.25">
      <c r="B8" s="4">
        <v>2</v>
      </c>
      <c r="C8" s="127" t="s">
        <v>49</v>
      </c>
      <c r="D8" s="128">
        <f>D9+D12</f>
        <v>0</v>
      </c>
      <c r="E8" s="128">
        <f>E9+E12</f>
        <v>0</v>
      </c>
      <c r="F8" s="128">
        <f>F9+F12</f>
        <v>0</v>
      </c>
      <c r="G8" s="7"/>
      <c r="H8" s="129">
        <v>13</v>
      </c>
      <c r="I8" s="130" t="s">
        <v>94</v>
      </c>
      <c r="J8" s="384">
        <f>D24-J9-J10-J11-J14-J20</f>
        <v>0</v>
      </c>
      <c r="K8" s="131">
        <f>J7</f>
        <v>1.0000000000000001E-5</v>
      </c>
      <c r="L8" s="131">
        <f>K7</f>
        <v>1.1999989999899999E-5</v>
      </c>
      <c r="M8" s="7"/>
    </row>
    <row r="9" spans="2:13" ht="53.25" customHeight="1" x14ac:dyDescent="0.25">
      <c r="B9" s="132" t="s">
        <v>194</v>
      </c>
      <c r="C9" s="133" t="s">
        <v>200</v>
      </c>
      <c r="D9" s="134">
        <f>D10+D11</f>
        <v>0</v>
      </c>
      <c r="E9" s="134">
        <f>E10+E11</f>
        <v>0</v>
      </c>
      <c r="F9" s="134">
        <f>F10+F11</f>
        <v>0</v>
      </c>
      <c r="G9" s="7"/>
      <c r="H9" s="135" t="s">
        <v>137</v>
      </c>
      <c r="I9" s="136" t="s">
        <v>196</v>
      </c>
      <c r="J9" s="137">
        <f>'1_przychody_koszty'!E59</f>
        <v>0</v>
      </c>
      <c r="K9" s="137">
        <f>'1_przychody_koszty'!F59</f>
        <v>0</v>
      </c>
      <c r="L9" s="137">
        <f>'1_przychody_koszty'!G59</f>
        <v>0</v>
      </c>
      <c r="M9" s="7"/>
    </row>
    <row r="10" spans="2:13" ht="30.75" customHeight="1" x14ac:dyDescent="0.25">
      <c r="B10" s="138" t="s">
        <v>198</v>
      </c>
      <c r="C10" s="139" t="s">
        <v>302</v>
      </c>
      <c r="D10" s="140">
        <f>'2_majątek i zobowiązania'!D11</f>
        <v>0</v>
      </c>
      <c r="E10" s="140">
        <f>'2_majątek i zobowiązania'!E11</f>
        <v>0</v>
      </c>
      <c r="F10" s="140">
        <f>'2_majątek i zobowiązania'!F11</f>
        <v>0</v>
      </c>
      <c r="G10" s="7"/>
      <c r="H10" s="141" t="s">
        <v>138</v>
      </c>
      <c r="I10" s="142" t="s">
        <v>205</v>
      </c>
      <c r="J10" s="405">
        <v>0</v>
      </c>
      <c r="K10" s="137">
        <f>E24-K8-K9-K11-K14-K20</f>
        <v>-8.0000100001000027E-6</v>
      </c>
      <c r="L10" s="137">
        <f>F24-L8-L9-L11-L14-L20</f>
        <v>-1.1999989E-5</v>
      </c>
      <c r="M10" s="7"/>
    </row>
    <row r="11" spans="2:13" ht="17.25" customHeight="1" x14ac:dyDescent="0.25">
      <c r="B11" s="138" t="s">
        <v>199</v>
      </c>
      <c r="C11" s="139" t="s">
        <v>308</v>
      </c>
      <c r="D11" s="140">
        <f>'2_majątek i zobowiązania'!D12</f>
        <v>0</v>
      </c>
      <c r="E11" s="140">
        <f>'2_majątek i zobowiązania'!E12</f>
        <v>0</v>
      </c>
      <c r="F11" s="140">
        <f>'2_majątek i zobowiązania'!F12</f>
        <v>0</v>
      </c>
      <c r="G11" s="7"/>
      <c r="H11" s="4" t="s">
        <v>139</v>
      </c>
      <c r="I11" s="5" t="s">
        <v>191</v>
      </c>
      <c r="J11" s="143">
        <f>J12+J13</f>
        <v>0</v>
      </c>
      <c r="K11" s="143">
        <f>K12+K13+0.00000000001</f>
        <v>9.9999999999999994E-12</v>
      </c>
      <c r="L11" s="143">
        <f>L12+L13+0.000001</f>
        <v>9.9999999999999995E-7</v>
      </c>
      <c r="M11" s="7"/>
    </row>
    <row r="12" spans="2:13" ht="23.25" customHeight="1" x14ac:dyDescent="0.25">
      <c r="B12" s="132" t="s">
        <v>195</v>
      </c>
      <c r="C12" s="144" t="s">
        <v>52</v>
      </c>
      <c r="D12" s="140">
        <f>'2_majątek i zobowiązania'!D13</f>
        <v>0</v>
      </c>
      <c r="E12" s="140">
        <f>'2_majątek i zobowiązania'!E13</f>
        <v>0</v>
      </c>
      <c r="F12" s="140">
        <f>'2_majątek i zobowiązania'!F13</f>
        <v>0</v>
      </c>
      <c r="G12" s="7"/>
      <c r="H12" s="135" t="s">
        <v>140</v>
      </c>
      <c r="I12" s="146" t="s">
        <v>145</v>
      </c>
      <c r="J12" s="147">
        <f>'2_majątek i zobowiązania'!D27</f>
        <v>0</v>
      </c>
      <c r="K12" s="147">
        <f>'2_majątek i zobowiązania'!E27</f>
        <v>0</v>
      </c>
      <c r="L12" s="147">
        <f>'2_majątek i zobowiązania'!F27</f>
        <v>0</v>
      </c>
      <c r="M12" s="7"/>
    </row>
    <row r="13" spans="2:13" ht="18" customHeight="1" x14ac:dyDescent="0.25">
      <c r="B13" s="148" t="s">
        <v>201</v>
      </c>
      <c r="C13" s="149" t="s">
        <v>53</v>
      </c>
      <c r="D13" s="140">
        <f>'2_majątek i zobowiązania'!D14</f>
        <v>0</v>
      </c>
      <c r="E13" s="140">
        <f>'2_majątek i zobowiązania'!E14</f>
        <v>0</v>
      </c>
      <c r="F13" s="140">
        <f>'2_majątek i zobowiązania'!F14</f>
        <v>0</v>
      </c>
      <c r="G13" s="7"/>
      <c r="H13" s="135" t="s">
        <v>211</v>
      </c>
      <c r="I13" s="146" t="s">
        <v>228</v>
      </c>
      <c r="J13" s="147">
        <f>'2_majątek i zobowiązania'!D28</f>
        <v>0</v>
      </c>
      <c r="K13" s="147">
        <f>'2_majątek i zobowiązania'!E28</f>
        <v>0</v>
      </c>
      <c r="L13" s="147">
        <f>'2_majątek i zobowiązania'!F28</f>
        <v>0</v>
      </c>
      <c r="M13" s="7"/>
    </row>
    <row r="14" spans="2:13" ht="15.75" customHeight="1" x14ac:dyDescent="0.25">
      <c r="B14" s="4" t="s">
        <v>207</v>
      </c>
      <c r="C14" s="126" t="s">
        <v>209</v>
      </c>
      <c r="D14" s="150">
        <f>D15+D20+D22+D23</f>
        <v>0</v>
      </c>
      <c r="E14" s="150">
        <f>E15+E20+E22+E23+0.000001</f>
        <v>9.9999999999999995E-7</v>
      </c>
      <c r="F14" s="150">
        <f>F15+F20+F22+F23+0.000000000001</f>
        <v>9.9999999999999998E-13</v>
      </c>
      <c r="G14" s="7"/>
      <c r="H14" s="4" t="s">
        <v>212</v>
      </c>
      <c r="I14" s="151" t="s">
        <v>202</v>
      </c>
      <c r="J14" s="152">
        <f>J15+J16+J18+J19</f>
        <v>0</v>
      </c>
      <c r="K14" s="152">
        <f>K15+K16+K18+K19+0.0000000000000001</f>
        <v>9.9999999999999998E-17</v>
      </c>
      <c r="L14" s="152">
        <f>L15+L16+L18+L19+0.0000000000000001</f>
        <v>9.9999999999999998E-17</v>
      </c>
      <c r="M14" s="7"/>
    </row>
    <row r="15" spans="2:13" x14ac:dyDescent="0.25">
      <c r="B15" s="148" t="s">
        <v>208</v>
      </c>
      <c r="C15" s="149" t="s">
        <v>54</v>
      </c>
      <c r="D15" s="153">
        <f>D16+D17+D18+D19</f>
        <v>0</v>
      </c>
      <c r="E15" s="153">
        <f>E16+E17+E18+E19</f>
        <v>0</v>
      </c>
      <c r="F15" s="153">
        <f>F16+F17+F18+F19</f>
        <v>0</v>
      </c>
      <c r="G15" s="7"/>
      <c r="H15" s="132" t="s">
        <v>213</v>
      </c>
      <c r="I15" s="149" t="s">
        <v>192</v>
      </c>
      <c r="J15" s="145">
        <f>'2_majątek i zobowiązania'!D31</f>
        <v>0</v>
      </c>
      <c r="K15" s="145">
        <f>'2_majątek i zobowiązania'!E31</f>
        <v>0</v>
      </c>
      <c r="L15" s="145">
        <f>'2_majątek i zobowiązania'!F31</f>
        <v>0</v>
      </c>
      <c r="M15" s="7"/>
    </row>
    <row r="16" spans="2:13" x14ac:dyDescent="0.25">
      <c r="B16" s="154" t="s">
        <v>55</v>
      </c>
      <c r="C16" s="155" t="s">
        <v>56</v>
      </c>
      <c r="D16" s="156">
        <f>'1_przychody_koszty'!E47</f>
        <v>0</v>
      </c>
      <c r="E16" s="157">
        <f>'1_przychody_koszty'!F47</f>
        <v>0</v>
      </c>
      <c r="F16" s="157">
        <f>'1_przychody_koszty'!G47</f>
        <v>0</v>
      </c>
      <c r="G16" s="7"/>
      <c r="H16" s="135" t="s">
        <v>214</v>
      </c>
      <c r="I16" s="146" t="s">
        <v>144</v>
      </c>
      <c r="J16" s="145">
        <f>'2_majątek i zobowiązania'!D33</f>
        <v>0</v>
      </c>
      <c r="K16" s="145">
        <f>'2_majątek i zobowiązania'!E33</f>
        <v>0</v>
      </c>
      <c r="L16" s="145">
        <f>'2_majątek i zobowiązania'!F33</f>
        <v>0</v>
      </c>
      <c r="M16" s="7"/>
    </row>
    <row r="17" spans="2:13" x14ac:dyDescent="0.25">
      <c r="B17" s="154" t="s">
        <v>57</v>
      </c>
      <c r="C17" s="155" t="s">
        <v>58</v>
      </c>
      <c r="D17" s="156">
        <f>'1_przychody_koszty'!E53</f>
        <v>0</v>
      </c>
      <c r="E17" s="157">
        <f>'1_przychody_koszty'!F53</f>
        <v>0</v>
      </c>
      <c r="F17" s="157">
        <f>'1_przychody_koszty'!G53</f>
        <v>0</v>
      </c>
      <c r="G17" s="7"/>
      <c r="H17" s="135" t="s">
        <v>217</v>
      </c>
      <c r="I17" s="146" t="s">
        <v>310</v>
      </c>
      <c r="J17" s="145">
        <f>'2_majątek i zobowiązania'!D34</f>
        <v>0</v>
      </c>
      <c r="K17" s="145">
        <f>'2_majątek i zobowiązania'!E34</f>
        <v>0</v>
      </c>
      <c r="L17" s="145">
        <f>'2_majątek i zobowiązania'!F34</f>
        <v>0</v>
      </c>
      <c r="M17" s="7"/>
    </row>
    <row r="18" spans="2:13" x14ac:dyDescent="0.25">
      <c r="B18" s="154" t="s">
        <v>59</v>
      </c>
      <c r="C18" s="155" t="s">
        <v>60</v>
      </c>
      <c r="D18" s="156">
        <f>'1_przychody_koszty'!E49</f>
        <v>0</v>
      </c>
      <c r="E18" s="157">
        <f>'1_przychody_koszty'!F49</f>
        <v>0</v>
      </c>
      <c r="F18" s="157">
        <f>'1_przychody_koszty'!G49</f>
        <v>0</v>
      </c>
      <c r="G18" s="7"/>
      <c r="H18" s="135" t="s">
        <v>215</v>
      </c>
      <c r="I18" s="146" t="s">
        <v>229</v>
      </c>
      <c r="J18" s="145">
        <f>'2_majątek i zobowiązania'!D35</f>
        <v>0</v>
      </c>
      <c r="K18" s="145">
        <f>'2_majątek i zobowiązania'!E35</f>
        <v>0</v>
      </c>
      <c r="L18" s="145">
        <f>'2_majątek i zobowiązania'!F35</f>
        <v>0</v>
      </c>
      <c r="M18" s="7"/>
    </row>
    <row r="19" spans="2:13" x14ac:dyDescent="0.25">
      <c r="B19" s="154" t="s">
        <v>61</v>
      </c>
      <c r="C19" s="155" t="s">
        <v>62</v>
      </c>
      <c r="D19" s="156">
        <f>'1_przychody_koszty'!E51</f>
        <v>0</v>
      </c>
      <c r="E19" s="157">
        <f>'1_przychody_koszty'!F51</f>
        <v>0</v>
      </c>
      <c r="F19" s="157">
        <f>'1_przychody_koszty'!G51</f>
        <v>0</v>
      </c>
      <c r="G19" s="7"/>
      <c r="H19" s="135" t="s">
        <v>216</v>
      </c>
      <c r="I19" s="158" t="s">
        <v>227</v>
      </c>
      <c r="J19" s="145">
        <f>'2_majątek i zobowiązania'!D36</f>
        <v>0</v>
      </c>
      <c r="K19" s="145">
        <f>'2_majątek i zobowiązania'!E36</f>
        <v>0</v>
      </c>
      <c r="L19" s="145">
        <f>'2_majątek i zobowiązania'!F36</f>
        <v>0</v>
      </c>
      <c r="M19" s="7"/>
    </row>
    <row r="20" spans="2:13" ht="18.75" customHeight="1" x14ac:dyDescent="0.25">
      <c r="B20" s="135" t="s">
        <v>128</v>
      </c>
      <c r="C20" s="146" t="s">
        <v>203</v>
      </c>
      <c r="D20" s="147">
        <f>'2_majątek i zobowiązania'!D21</f>
        <v>0</v>
      </c>
      <c r="E20" s="147">
        <f>'2_majątek i zobowiązania'!E21</f>
        <v>0</v>
      </c>
      <c r="F20" s="147">
        <f>'2_majątek i zobowiązania'!F21</f>
        <v>0</v>
      </c>
      <c r="G20" s="7"/>
      <c r="H20" s="159" t="s">
        <v>218</v>
      </c>
      <c r="I20" s="160" t="s">
        <v>126</v>
      </c>
      <c r="J20" s="145">
        <f>'2_majątek i zobowiązania'!D37</f>
        <v>0</v>
      </c>
      <c r="K20" s="145">
        <f>'2_majątek i zobowiązania'!E37</f>
        <v>0</v>
      </c>
      <c r="L20" s="145">
        <f>'2_majątek i zobowiązania'!F37</f>
        <v>0</v>
      </c>
      <c r="M20" s="7"/>
    </row>
    <row r="21" spans="2:13" ht="13.5" customHeight="1" x14ac:dyDescent="0.25">
      <c r="B21" s="135" t="s">
        <v>26</v>
      </c>
      <c r="C21" s="146" t="s">
        <v>310</v>
      </c>
      <c r="D21" s="147">
        <f>'2_majątek i zobowiązania'!D22</f>
        <v>0</v>
      </c>
      <c r="E21" s="147">
        <f>'2_majątek i zobowiązania'!E22</f>
        <v>0</v>
      </c>
      <c r="F21" s="147">
        <f>'2_majątek i zobowiązania'!F22</f>
        <v>0</v>
      </c>
      <c r="G21" s="7"/>
      <c r="H21" s="161" t="s">
        <v>219</v>
      </c>
      <c r="I21" s="162" t="s">
        <v>63</v>
      </c>
      <c r="J21" s="163">
        <f>J7+J11+J14+J20</f>
        <v>1.0000000000000001E-5</v>
      </c>
      <c r="K21" s="163">
        <f>K7+K11+K14+K20</f>
        <v>1.2E-5</v>
      </c>
      <c r="L21" s="163">
        <f>L7+L11+L14+L20</f>
        <v>1.1000001000000001E-5</v>
      </c>
      <c r="M21" s="7"/>
    </row>
    <row r="22" spans="2:13" ht="15" customHeight="1" x14ac:dyDescent="0.25">
      <c r="B22" s="135" t="s">
        <v>129</v>
      </c>
      <c r="C22" s="146" t="s">
        <v>244</v>
      </c>
      <c r="D22" s="147">
        <f>'2_majątek i zobowiązania'!D23</f>
        <v>0</v>
      </c>
      <c r="E22" s="147">
        <f>'2_majątek i zobowiązania'!E23</f>
        <v>0</v>
      </c>
      <c r="F22" s="147">
        <f>'2_majątek i zobowiązania'!F23</f>
        <v>0</v>
      </c>
      <c r="G22" s="7"/>
      <c r="H22" s="7"/>
      <c r="I22" s="7"/>
      <c r="J22" s="7"/>
      <c r="K22" s="7"/>
      <c r="L22" s="7"/>
      <c r="M22" s="7"/>
    </row>
    <row r="23" spans="2:13" ht="15.75" customHeight="1" x14ac:dyDescent="0.25">
      <c r="B23" s="135" t="s">
        <v>135</v>
      </c>
      <c r="C23" s="146" t="s">
        <v>223</v>
      </c>
      <c r="D23" s="147">
        <f>'2_majątek i zobowiązania'!D24</f>
        <v>0</v>
      </c>
      <c r="E23" s="147">
        <f>'2_majątek i zobowiązania'!E24</f>
        <v>0</v>
      </c>
      <c r="F23" s="147">
        <f>'2_majątek i zobowiązania'!F24</f>
        <v>0</v>
      </c>
      <c r="G23" s="7"/>
      <c r="H23" s="7"/>
      <c r="I23" s="694" t="s">
        <v>220</v>
      </c>
      <c r="J23" s="7"/>
      <c r="K23" s="692">
        <f>K5</f>
        <v>2025</v>
      </c>
      <c r="L23" s="164">
        <f>L5</f>
        <v>2026</v>
      </c>
      <c r="M23" s="7"/>
    </row>
    <row r="24" spans="2:13" ht="15" customHeight="1" x14ac:dyDescent="0.25">
      <c r="B24" s="6" t="s">
        <v>184</v>
      </c>
      <c r="C24" s="162" t="s">
        <v>193</v>
      </c>
      <c r="D24" s="165">
        <f>D7+D14</f>
        <v>0</v>
      </c>
      <c r="E24" s="163">
        <f>E7+E14</f>
        <v>1.9999999999999999E-6</v>
      </c>
      <c r="F24" s="163">
        <f>F7+F14</f>
        <v>1.000001E-6</v>
      </c>
      <c r="G24" s="7"/>
      <c r="H24" s="7"/>
      <c r="I24" s="694"/>
      <c r="J24" s="7"/>
      <c r="K24" s="693"/>
      <c r="L24" s="164" t="str">
        <f>L6</f>
        <v>styczeń-czerwiec</v>
      </c>
      <c r="M24" s="7"/>
    </row>
    <row r="25" spans="2:13" ht="18" customHeight="1" x14ac:dyDescent="0.25">
      <c r="B25" s="166"/>
      <c r="C25" s="167"/>
      <c r="D25" s="7"/>
      <c r="E25" s="7"/>
      <c r="F25" s="7"/>
      <c r="G25" s="7"/>
      <c r="H25" s="7"/>
      <c r="I25" s="168" t="s">
        <v>221</v>
      </c>
      <c r="J25" s="7"/>
      <c r="K25" s="169">
        <f>E14-K14</f>
        <v>9.9999999989999988E-7</v>
      </c>
      <c r="L25" s="169">
        <f>F14-L14</f>
        <v>9.9990000000000001E-13</v>
      </c>
      <c r="M25" s="7"/>
    </row>
    <row r="26" spans="2:13" x14ac:dyDescent="0.25">
      <c r="B26" s="7"/>
      <c r="C26" s="7"/>
      <c r="D26" s="7"/>
      <c r="E26" s="7"/>
      <c r="F26" s="7"/>
      <c r="G26" s="7"/>
      <c r="H26" s="7"/>
      <c r="I26" s="170" t="s">
        <v>222</v>
      </c>
      <c r="J26" s="164"/>
      <c r="K26" s="171">
        <f>E14/(K14+1)</f>
        <v>9.9999999999999995E-7</v>
      </c>
      <c r="L26" s="171">
        <f>F14/(L14+1)</f>
        <v>9.9999999999999998E-13</v>
      </c>
      <c r="M26" s="7"/>
    </row>
    <row r="27" spans="2:13" ht="14.25" customHeight="1" x14ac:dyDescent="0.25">
      <c r="B27" s="7"/>
      <c r="C27" s="7"/>
      <c r="D27" s="7"/>
      <c r="E27" s="7"/>
      <c r="F27" s="7"/>
      <c r="G27" s="7"/>
      <c r="H27" s="7"/>
      <c r="I27" s="172" t="s">
        <v>224</v>
      </c>
      <c r="J27" s="173"/>
      <c r="K27" s="174">
        <f>(E14-E15)/K14</f>
        <v>10000000000</v>
      </c>
      <c r="L27" s="174">
        <f>(F14-F15)/L14</f>
        <v>10000</v>
      </c>
      <c r="M27" s="7"/>
    </row>
    <row r="28" spans="2:13" x14ac:dyDescent="0.25">
      <c r="B28" s="7"/>
      <c r="C28" s="7"/>
      <c r="D28" s="7"/>
      <c r="E28" s="7"/>
      <c r="F28" s="7"/>
      <c r="G28" s="7"/>
      <c r="H28" s="7"/>
      <c r="I28" s="172" t="s">
        <v>225</v>
      </c>
      <c r="J28" s="173"/>
      <c r="K28" s="175">
        <f>(K21-K14-K11)/K21</f>
        <v>0.99999916665833322</v>
      </c>
      <c r="L28" s="175">
        <f>(L21-L14-L11)/L21</f>
        <v>0.90909091734628011</v>
      </c>
      <c r="M28" s="7"/>
    </row>
    <row r="29" spans="2:13" x14ac:dyDescent="0.25">
      <c r="B29" s="7"/>
      <c r="C29" s="7"/>
      <c r="D29" s="7"/>
      <c r="E29" s="7"/>
      <c r="F29" s="7"/>
      <c r="G29" s="7"/>
      <c r="H29" s="7"/>
      <c r="I29" s="172" t="s">
        <v>226</v>
      </c>
      <c r="J29" s="173"/>
      <c r="K29" s="175">
        <f>K11/K7</f>
        <v>8.3333402778530098E-7</v>
      </c>
      <c r="L29" s="175">
        <f>L11/L7</f>
        <v>9.9999990001001002E-2</v>
      </c>
      <c r="M29" s="7"/>
    </row>
    <row r="30" spans="2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2:13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2:13" ht="28.5" customHeight="1" x14ac:dyDescent="0.25">
      <c r="B32" s="2"/>
      <c r="C32" s="2"/>
      <c r="D32" s="2"/>
      <c r="E32" s="2"/>
      <c r="F32" s="2"/>
    </row>
    <row r="34" ht="12.75" customHeight="1" x14ac:dyDescent="0.25"/>
    <row r="36" ht="12.75" customHeight="1" x14ac:dyDescent="0.25"/>
    <row r="37" ht="13.5" customHeight="1" x14ac:dyDescent="0.25"/>
    <row r="42" ht="15.75" customHeight="1" x14ac:dyDescent="0.25"/>
    <row r="43" ht="13.5" customHeight="1" x14ac:dyDescent="0.25"/>
  </sheetData>
  <sheetProtection formatCells="0" formatColumns="0" formatRows="0" insertColumns="0"/>
  <mergeCells count="11">
    <mergeCell ref="K23:K24"/>
    <mergeCell ref="I23:I24"/>
    <mergeCell ref="B3:E3"/>
    <mergeCell ref="H3:I3"/>
    <mergeCell ref="J3:L3"/>
    <mergeCell ref="B4:B6"/>
    <mergeCell ref="C4:C6"/>
    <mergeCell ref="D5:D6"/>
    <mergeCell ref="H4:H6"/>
    <mergeCell ref="I4:I6"/>
    <mergeCell ref="J5:J6"/>
  </mergeCells>
  <phoneticPr fontId="0" type="noConversion"/>
  <conditionalFormatting sqref="D7:F8">
    <cfRule type="cellIs" dxfId="10" priority="4" stopIfTrue="1" operator="lessThan">
      <formula>0</formula>
    </cfRule>
  </conditionalFormatting>
  <conditionalFormatting sqref="D14:F14">
    <cfRule type="cellIs" dxfId="9" priority="3" stopIfTrue="1" operator="lessThan">
      <formula>0</formula>
    </cfRule>
  </conditionalFormatting>
  <conditionalFormatting sqref="D24:F24">
    <cfRule type="cellIs" dxfId="8" priority="5" stopIfTrue="1" operator="lessThan">
      <formula>0</formula>
    </cfRule>
  </conditionalFormatting>
  <conditionalFormatting sqref="J11:L11">
    <cfRule type="cellIs" dxfId="7" priority="9" stopIfTrue="1" operator="lessThan">
      <formula>0</formula>
    </cfRule>
  </conditionalFormatting>
  <conditionalFormatting sqref="J14:L14">
    <cfRule type="cellIs" dxfId="6" priority="8" stopIfTrue="1" operator="lessThan">
      <formula>0</formula>
    </cfRule>
  </conditionalFormatting>
  <conditionalFormatting sqref="J21:L21">
    <cfRule type="cellIs" dxfId="5" priority="7" stopIfTrue="1" operator="lessThan">
      <formula>0</formula>
    </cfRule>
  </conditionalFormatting>
  <pageMargins left="1.1023622047244095" right="0.70866141732283472" top="0.74803149606299213" bottom="0.74803149606299213" header="0.31496062992125984" footer="0.31496062992125984"/>
  <pageSetup paperSize="9" scale="6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N1454"/>
  <sheetViews>
    <sheetView zoomScale="75" zoomScaleNormal="75" workbookViewId="0">
      <selection activeCell="J14" sqref="J14"/>
    </sheetView>
  </sheetViews>
  <sheetFormatPr defaultRowHeight="15" x14ac:dyDescent="0.25"/>
  <cols>
    <col min="1" max="1" width="7.42578125" style="42" customWidth="1"/>
    <col min="2" max="2" width="9.28515625" customWidth="1"/>
    <col min="3" max="3" width="74.28515625" customWidth="1"/>
    <col min="4" max="4" width="17" hidden="1" customWidth="1"/>
    <col min="5" max="5" width="16.28515625" hidden="1" customWidth="1"/>
    <col min="6" max="6" width="14.7109375" hidden="1" customWidth="1"/>
    <col min="7" max="7" width="16" customWidth="1"/>
    <col min="8" max="8" width="16.7109375" customWidth="1"/>
    <col min="9" max="9" width="15.5703125" customWidth="1"/>
    <col min="10" max="10" width="14.7109375" customWidth="1"/>
    <col min="11" max="11" width="18.140625" style="42" customWidth="1"/>
    <col min="12" max="12" width="18.85546875" style="42" customWidth="1"/>
    <col min="13" max="36" width="9.28515625" style="42" customWidth="1"/>
    <col min="37" max="40" width="9.28515625" style="2" customWidth="1"/>
  </cols>
  <sheetData>
    <row r="1" spans="1:14" ht="21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35.25" customHeight="1" x14ac:dyDescent="0.25">
      <c r="A2" s="176"/>
      <c r="B2" s="730" t="s">
        <v>234</v>
      </c>
      <c r="C2" s="731"/>
      <c r="D2" s="376"/>
      <c r="E2" s="376"/>
      <c r="F2" s="377" t="s">
        <v>92</v>
      </c>
      <c r="G2" s="376"/>
      <c r="H2" s="376"/>
      <c r="I2" s="378"/>
      <c r="J2" s="379"/>
      <c r="K2" s="177"/>
      <c r="L2" s="379" t="s">
        <v>95</v>
      </c>
      <c r="M2" s="8"/>
      <c r="N2" s="8"/>
    </row>
    <row r="3" spans="1:14" ht="18" customHeight="1" x14ac:dyDescent="0.25">
      <c r="A3" s="176"/>
      <c r="B3" s="732" t="s">
        <v>45</v>
      </c>
      <c r="C3" s="733"/>
      <c r="D3" s="729">
        <f>'1_przychody_koszty'!F3</f>
        <v>0</v>
      </c>
      <c r="E3" s="729"/>
      <c r="F3" s="729"/>
      <c r="G3" s="729"/>
      <c r="H3" s="729"/>
      <c r="I3" s="729"/>
      <c r="J3" s="729"/>
      <c r="K3" s="729"/>
      <c r="L3" s="729"/>
      <c r="M3" s="8"/>
      <c r="N3" s="8"/>
    </row>
    <row r="4" spans="1:14" ht="18" customHeight="1" x14ac:dyDescent="0.25">
      <c r="A4" s="176"/>
      <c r="B4" s="740" t="s">
        <v>127</v>
      </c>
      <c r="C4" s="741"/>
      <c r="D4" s="749" t="s">
        <v>67</v>
      </c>
      <c r="E4" s="750"/>
      <c r="F4" s="751"/>
      <c r="G4" s="737" t="s">
        <v>68</v>
      </c>
      <c r="H4" s="737"/>
      <c r="I4" s="737"/>
      <c r="J4" s="737"/>
      <c r="K4" s="737"/>
      <c r="L4" s="737"/>
      <c r="M4" s="8"/>
      <c r="N4" s="8"/>
    </row>
    <row r="5" spans="1:14" x14ac:dyDescent="0.25">
      <c r="A5" s="176"/>
      <c r="B5" s="742"/>
      <c r="C5" s="743"/>
      <c r="D5" s="738">
        <f>'1_przychody_koszty'!E5</f>
        <v>2024</v>
      </c>
      <c r="E5" s="738">
        <f>'1_przychody_koszty'!F5</f>
        <v>2025</v>
      </c>
      <c r="F5" s="11">
        <f>'1_przychody_koszty'!G5</f>
        <v>2026</v>
      </c>
      <c r="G5" s="40">
        <f>'1_przychody_koszty'!H5</f>
        <v>2026</v>
      </c>
      <c r="H5" s="68">
        <f>'1_przychody_koszty'!I5</f>
        <v>2027</v>
      </c>
      <c r="I5" s="68">
        <f>'1_przychody_koszty'!J5</f>
        <v>2028</v>
      </c>
      <c r="J5" s="68">
        <f>'1_przychody_koszty'!K5</f>
        <v>2029</v>
      </c>
      <c r="K5" s="68" t="str">
        <f>'1_przychody_koszty'!L5</f>
        <v>Poniżej mogą się pojawić ewentualne ostrzeżenia  o możliwych  błędach w wypełnianiu arkusza</v>
      </c>
      <c r="L5" s="68">
        <f>'1_przychody_koszty'!M5</f>
        <v>0</v>
      </c>
      <c r="M5" s="8"/>
      <c r="N5" s="8"/>
    </row>
    <row r="6" spans="1:14" ht="27" customHeight="1" x14ac:dyDescent="0.25">
      <c r="A6" s="176"/>
      <c r="B6" s="744"/>
      <c r="C6" s="745"/>
      <c r="D6" s="739"/>
      <c r="E6" s="739"/>
      <c r="F6" s="12" t="str">
        <f>'1_przychody_koszty'!G6</f>
        <v>styczeń-czerwiec</v>
      </c>
      <c r="G6" s="41" t="str">
        <f>'1_przychody_koszty'!H6</f>
        <v>lipiec-grudzień</v>
      </c>
      <c r="H6" s="96"/>
      <c r="I6" s="69"/>
      <c r="J6" s="96"/>
      <c r="K6" s="96"/>
      <c r="L6" s="96"/>
      <c r="M6" s="8"/>
      <c r="N6" s="8"/>
    </row>
    <row r="7" spans="1:14" ht="23.25" customHeight="1" x14ac:dyDescent="0.25">
      <c r="A7" s="8"/>
      <c r="B7" s="178">
        <v>1</v>
      </c>
      <c r="C7" s="126" t="s">
        <v>48</v>
      </c>
      <c r="D7" s="125">
        <f t="shared" ref="D7:J7" si="0">D8+D25</f>
        <v>0</v>
      </c>
      <c r="E7" s="125">
        <f t="shared" si="0"/>
        <v>0</v>
      </c>
      <c r="F7" s="125">
        <f t="shared" si="0"/>
        <v>0</v>
      </c>
      <c r="G7" s="125">
        <f t="shared" si="0"/>
        <v>0</v>
      </c>
      <c r="H7" s="125">
        <f t="shared" si="0"/>
        <v>0</v>
      </c>
      <c r="I7" s="125">
        <f t="shared" si="0"/>
        <v>0</v>
      </c>
      <c r="J7" s="125">
        <f t="shared" si="0"/>
        <v>0</v>
      </c>
      <c r="K7" s="125">
        <f>K8+K25</f>
        <v>0</v>
      </c>
      <c r="L7" s="125">
        <f>L8+L25</f>
        <v>0</v>
      </c>
      <c r="M7" s="8"/>
      <c r="N7" s="8"/>
    </row>
    <row r="8" spans="1:14" ht="18" customHeight="1" x14ac:dyDescent="0.25">
      <c r="A8" s="8"/>
      <c r="B8" s="179">
        <v>2</v>
      </c>
      <c r="C8" s="126" t="s">
        <v>49</v>
      </c>
      <c r="D8" s="180">
        <f t="shared" ref="D8:J8" si="1">D9+D21</f>
        <v>0</v>
      </c>
      <c r="E8" s="180">
        <f t="shared" si="1"/>
        <v>0</v>
      </c>
      <c r="F8" s="180">
        <f t="shared" si="1"/>
        <v>0</v>
      </c>
      <c r="G8" s="180">
        <f t="shared" si="1"/>
        <v>0</v>
      </c>
      <c r="H8" s="180">
        <f t="shared" si="1"/>
        <v>0</v>
      </c>
      <c r="I8" s="180">
        <f t="shared" si="1"/>
        <v>0</v>
      </c>
      <c r="J8" s="180">
        <f t="shared" si="1"/>
        <v>0</v>
      </c>
      <c r="K8" s="180">
        <f>K9+K21</f>
        <v>0</v>
      </c>
      <c r="L8" s="180">
        <f>L9+L21</f>
        <v>0</v>
      </c>
      <c r="M8" s="8"/>
      <c r="N8" s="8"/>
    </row>
    <row r="9" spans="1:14" ht="18" customHeight="1" x14ac:dyDescent="0.25">
      <c r="A9" s="8"/>
      <c r="B9" s="746">
        <v>3</v>
      </c>
      <c r="C9" s="181" t="s">
        <v>76</v>
      </c>
      <c r="D9" s="182">
        <f t="shared" ref="D9:J9" si="2">D10+D11</f>
        <v>0</v>
      </c>
      <c r="E9" s="182">
        <f t="shared" si="2"/>
        <v>0</v>
      </c>
      <c r="F9" s="182">
        <f t="shared" si="2"/>
        <v>0</v>
      </c>
      <c r="G9" s="182">
        <f t="shared" si="2"/>
        <v>0</v>
      </c>
      <c r="H9" s="182">
        <f t="shared" si="2"/>
        <v>0</v>
      </c>
      <c r="I9" s="182">
        <f t="shared" si="2"/>
        <v>0</v>
      </c>
      <c r="J9" s="182">
        <f t="shared" si="2"/>
        <v>0</v>
      </c>
      <c r="K9" s="182">
        <f>K10+K11</f>
        <v>0</v>
      </c>
      <c r="L9" s="182">
        <f>L10+L11</f>
        <v>0</v>
      </c>
      <c r="M9" s="8"/>
      <c r="N9" s="8"/>
    </row>
    <row r="10" spans="1:14" x14ac:dyDescent="0.25">
      <c r="A10" s="8"/>
      <c r="B10" s="747"/>
      <c r="C10" s="183" t="s">
        <v>69</v>
      </c>
      <c r="D10" s="184">
        <f>'2_dane bilansowe'!D10</f>
        <v>0</v>
      </c>
      <c r="E10" s="184">
        <f>'2_dane bilansowe'!E10</f>
        <v>0</v>
      </c>
      <c r="F10" s="184">
        <f>'2_dane bilansowe'!F10</f>
        <v>0</v>
      </c>
      <c r="G10" s="185">
        <f t="shared" ref="G10:L10" si="3">F10-G13+G16</f>
        <v>0</v>
      </c>
      <c r="H10" s="185">
        <f t="shared" si="3"/>
        <v>0</v>
      </c>
      <c r="I10" s="185">
        <f t="shared" si="3"/>
        <v>0</v>
      </c>
      <c r="J10" s="185">
        <f t="shared" si="3"/>
        <v>0</v>
      </c>
      <c r="K10" s="185">
        <f t="shared" si="3"/>
        <v>0</v>
      </c>
      <c r="L10" s="185">
        <f t="shared" si="3"/>
        <v>0</v>
      </c>
      <c r="M10" s="8"/>
      <c r="N10" s="8"/>
    </row>
    <row r="11" spans="1:14" x14ac:dyDescent="0.25">
      <c r="A11" s="8"/>
      <c r="B11" s="748"/>
      <c r="C11" s="183" t="s">
        <v>70</v>
      </c>
      <c r="D11" s="184">
        <f>'2_dane bilansowe'!D11</f>
        <v>0</v>
      </c>
      <c r="E11" s="184">
        <f>'2_dane bilansowe'!E11</f>
        <v>0</v>
      </c>
      <c r="F11" s="184">
        <f>'2_dane bilansowe'!F11</f>
        <v>0</v>
      </c>
      <c r="G11" s="185">
        <f t="shared" ref="G11:L11" si="4">F11-G14+G17-G19+G23</f>
        <v>0</v>
      </c>
      <c r="H11" s="185">
        <f t="shared" si="4"/>
        <v>0</v>
      </c>
      <c r="I11" s="185">
        <f t="shared" si="4"/>
        <v>0</v>
      </c>
      <c r="J11" s="185">
        <f t="shared" si="4"/>
        <v>0</v>
      </c>
      <c r="K11" s="185">
        <f t="shared" si="4"/>
        <v>0</v>
      </c>
      <c r="L11" s="185">
        <f t="shared" si="4"/>
        <v>0</v>
      </c>
      <c r="M11" s="8"/>
      <c r="N11" s="8"/>
    </row>
    <row r="12" spans="1:14" ht="24" customHeight="1" x14ac:dyDescent="0.25">
      <c r="A12" s="8"/>
      <c r="B12" s="711" t="s">
        <v>50</v>
      </c>
      <c r="C12" s="734" t="s">
        <v>71</v>
      </c>
      <c r="D12" s="735"/>
      <c r="E12" s="735"/>
      <c r="F12" s="736"/>
      <c r="G12" s="186">
        <f t="shared" ref="G12:L12" si="5">G13+G14</f>
        <v>0</v>
      </c>
      <c r="H12" s="186">
        <f t="shared" si="5"/>
        <v>0</v>
      </c>
      <c r="I12" s="186">
        <f t="shared" si="5"/>
        <v>0</v>
      </c>
      <c r="J12" s="186">
        <f t="shared" si="5"/>
        <v>0</v>
      </c>
      <c r="K12" s="186">
        <f t="shared" si="5"/>
        <v>0</v>
      </c>
      <c r="L12" s="186">
        <f t="shared" si="5"/>
        <v>0</v>
      </c>
      <c r="M12" s="8"/>
      <c r="N12" s="8"/>
    </row>
    <row r="13" spans="1:14" ht="21.75" customHeight="1" x14ac:dyDescent="0.25">
      <c r="A13" s="8"/>
      <c r="B13" s="712"/>
      <c r="C13" s="714" t="s">
        <v>231</v>
      </c>
      <c r="D13" s="715"/>
      <c r="E13" s="715"/>
      <c r="F13" s="716"/>
      <c r="G13" s="187">
        <f>'3_zmiany w śr trwałych'!F8</f>
        <v>0</v>
      </c>
      <c r="H13" s="187">
        <f>'3_zmiany w śr trwałych'!G8</f>
        <v>0</v>
      </c>
      <c r="I13" s="187">
        <f>'3_zmiany w śr trwałych'!H8</f>
        <v>0</v>
      </c>
      <c r="J13" s="187">
        <f>'3_zmiany w śr trwałych'!I8</f>
        <v>0</v>
      </c>
      <c r="K13" s="187">
        <f>'3_zmiany w śr trwałych'!J8</f>
        <v>0</v>
      </c>
      <c r="L13" s="187">
        <f>'3_zmiany w śr trwałych'!K8</f>
        <v>0</v>
      </c>
      <c r="M13" s="8"/>
      <c r="N13" s="8"/>
    </row>
    <row r="14" spans="1:14" ht="21" customHeight="1" x14ac:dyDescent="0.25">
      <c r="A14" s="8"/>
      <c r="B14" s="713"/>
      <c r="C14" s="714" t="s">
        <v>232</v>
      </c>
      <c r="D14" s="715"/>
      <c r="E14" s="715"/>
      <c r="F14" s="716"/>
      <c r="G14" s="187">
        <f>'3_zmiany w śr trwałych'!F9</f>
        <v>0</v>
      </c>
      <c r="H14" s="187">
        <f>'3_zmiany w śr trwałych'!G9</f>
        <v>0</v>
      </c>
      <c r="I14" s="187">
        <f>'3_zmiany w śr trwałych'!H9</f>
        <v>0</v>
      </c>
      <c r="J14" s="187">
        <f>'3_zmiany w śr trwałych'!I9</f>
        <v>0</v>
      </c>
      <c r="K14" s="187">
        <f>'3_zmiany w śr trwałych'!J9</f>
        <v>0</v>
      </c>
      <c r="L14" s="187">
        <f>'3_zmiany w śr trwałych'!K9</f>
        <v>0</v>
      </c>
      <c r="M14" s="8"/>
      <c r="N14" s="8"/>
    </row>
    <row r="15" spans="1:14" ht="24.75" customHeight="1" x14ac:dyDescent="0.25">
      <c r="A15" s="8"/>
      <c r="B15" s="711" t="s">
        <v>51</v>
      </c>
      <c r="C15" s="734" t="s">
        <v>233</v>
      </c>
      <c r="D15" s="735"/>
      <c r="E15" s="735"/>
      <c r="F15" s="736"/>
      <c r="G15" s="186">
        <f t="shared" ref="G15:L15" si="6">G16+G17</f>
        <v>0</v>
      </c>
      <c r="H15" s="186">
        <f t="shared" si="6"/>
        <v>0</v>
      </c>
      <c r="I15" s="186">
        <f t="shared" si="6"/>
        <v>0</v>
      </c>
      <c r="J15" s="186">
        <f t="shared" si="6"/>
        <v>0</v>
      </c>
      <c r="K15" s="186">
        <f t="shared" si="6"/>
        <v>0</v>
      </c>
      <c r="L15" s="186">
        <f t="shared" si="6"/>
        <v>0</v>
      </c>
      <c r="M15" s="8"/>
      <c r="N15" s="8"/>
    </row>
    <row r="16" spans="1:14" ht="23.25" customHeight="1" x14ac:dyDescent="0.25">
      <c r="A16" s="8"/>
      <c r="B16" s="712"/>
      <c r="C16" s="714" t="s">
        <v>237</v>
      </c>
      <c r="D16" s="715"/>
      <c r="E16" s="715"/>
      <c r="F16" s="716"/>
      <c r="G16" s="187">
        <f>'3_zmiany w śr trwałych'!F5</f>
        <v>0</v>
      </c>
      <c r="H16" s="187">
        <f>'3_zmiany w śr trwałych'!G5</f>
        <v>0</v>
      </c>
      <c r="I16" s="187">
        <f>'3_zmiany w śr trwałych'!H5</f>
        <v>0</v>
      </c>
      <c r="J16" s="187">
        <f>'3_zmiany w śr trwałych'!I5</f>
        <v>0</v>
      </c>
      <c r="K16" s="187">
        <f>'3_zmiany w śr trwałych'!J5</f>
        <v>0</v>
      </c>
      <c r="L16" s="187">
        <f>'3_zmiany w śr trwałych'!K5</f>
        <v>0</v>
      </c>
      <c r="M16" s="8"/>
      <c r="N16" s="8"/>
    </row>
    <row r="17" spans="1:14" ht="20.25" customHeight="1" x14ac:dyDescent="0.25">
      <c r="A17" s="8"/>
      <c r="B17" s="713"/>
      <c r="C17" s="714" t="s">
        <v>235</v>
      </c>
      <c r="D17" s="715"/>
      <c r="E17" s="715"/>
      <c r="F17" s="716"/>
      <c r="G17" s="187">
        <f>'3_zmiany w śr trwałych'!F6</f>
        <v>0</v>
      </c>
      <c r="H17" s="187">
        <f>'3_zmiany w śr trwałych'!G6</f>
        <v>0</v>
      </c>
      <c r="I17" s="187">
        <f>'3_zmiany w śr trwałych'!H6</f>
        <v>0</v>
      </c>
      <c r="J17" s="187">
        <f>'3_zmiany w śr trwałych'!I6</f>
        <v>0</v>
      </c>
      <c r="K17" s="187">
        <f>'3_zmiany w śr trwałych'!J6</f>
        <v>0</v>
      </c>
      <c r="L17" s="187">
        <f>'3_zmiany w śr trwałych'!K6</f>
        <v>0</v>
      </c>
      <c r="M17" s="8"/>
      <c r="N17" s="8"/>
    </row>
    <row r="18" spans="1:14" x14ac:dyDescent="0.25">
      <c r="A18" s="8"/>
      <c r="B18" s="711" t="s">
        <v>72</v>
      </c>
      <c r="C18" s="188" t="s">
        <v>78</v>
      </c>
      <c r="D18" s="189">
        <f>'1_przychody_koszty'!E31</f>
        <v>0</v>
      </c>
      <c r="E18" s="189">
        <f>'1_przychody_koszty'!F31</f>
        <v>0</v>
      </c>
      <c r="F18" s="189">
        <f>'1_przychody_koszty'!G31</f>
        <v>0</v>
      </c>
      <c r="G18" s="190">
        <f t="shared" ref="G18:L18" si="7">G19</f>
        <v>0</v>
      </c>
      <c r="H18" s="190">
        <f t="shared" si="7"/>
        <v>0</v>
      </c>
      <c r="I18" s="190">
        <f t="shared" si="7"/>
        <v>0</v>
      </c>
      <c r="J18" s="190">
        <f t="shared" si="7"/>
        <v>0</v>
      </c>
      <c r="K18" s="190">
        <f t="shared" si="7"/>
        <v>0</v>
      </c>
      <c r="L18" s="190">
        <f t="shared" si="7"/>
        <v>0</v>
      </c>
      <c r="M18" s="8"/>
      <c r="N18" s="8"/>
    </row>
    <row r="19" spans="1:14" ht="23.25" customHeight="1" x14ac:dyDescent="0.25">
      <c r="A19" s="8"/>
      <c r="B19" s="713"/>
      <c r="C19" s="726" t="s">
        <v>236</v>
      </c>
      <c r="D19" s="727"/>
      <c r="E19" s="727"/>
      <c r="F19" s="728"/>
      <c r="G19" s="187">
        <f>'3_zmiany w śr trwałych'!F11</f>
        <v>0</v>
      </c>
      <c r="H19" s="187">
        <f>'3_zmiany w śr trwałych'!G11</f>
        <v>0</v>
      </c>
      <c r="I19" s="187">
        <f>'3_zmiany w śr trwałych'!H11</f>
        <v>0</v>
      </c>
      <c r="J19" s="187">
        <f>'3_zmiany w śr trwałych'!I11</f>
        <v>0</v>
      </c>
      <c r="K19" s="187">
        <f>'3_zmiany w śr trwałych'!J11</f>
        <v>0</v>
      </c>
      <c r="L19" s="187">
        <f>'3_zmiany w śr trwałych'!K11</f>
        <v>0</v>
      </c>
      <c r="M19" s="8"/>
      <c r="N19" s="8"/>
    </row>
    <row r="20" spans="1:14" ht="31.5" customHeight="1" x14ac:dyDescent="0.25">
      <c r="A20" s="8"/>
      <c r="B20" s="373"/>
      <c r="C20" s="374"/>
      <c r="D20" s="374"/>
      <c r="E20" s="374"/>
      <c r="F20" s="374"/>
      <c r="G20" s="374"/>
      <c r="H20" s="374"/>
      <c r="I20" s="374"/>
      <c r="J20" s="375"/>
      <c r="K20" s="375"/>
      <c r="L20" s="375"/>
      <c r="M20" s="8"/>
      <c r="N20" s="8"/>
    </row>
    <row r="21" spans="1:14" ht="21" customHeight="1" x14ac:dyDescent="0.25">
      <c r="A21" s="8"/>
      <c r="B21" s="179">
        <v>4</v>
      </c>
      <c r="C21" s="191" t="s">
        <v>238</v>
      </c>
      <c r="D21" s="192">
        <f>'2_dane bilansowe'!D12</f>
        <v>0</v>
      </c>
      <c r="E21" s="192">
        <f>'2_dane bilansowe'!E12</f>
        <v>0</v>
      </c>
      <c r="F21" s="192">
        <f>'2_dane bilansowe'!F12</f>
        <v>0</v>
      </c>
      <c r="G21" s="193">
        <f t="shared" ref="G21:L21" si="8">F21+G22-G23</f>
        <v>0</v>
      </c>
      <c r="H21" s="193">
        <f t="shared" si="8"/>
        <v>0</v>
      </c>
      <c r="I21" s="193">
        <f t="shared" si="8"/>
        <v>0</v>
      </c>
      <c r="J21" s="193">
        <f t="shared" si="8"/>
        <v>0</v>
      </c>
      <c r="K21" s="193">
        <f t="shared" si="8"/>
        <v>0</v>
      </c>
      <c r="L21" s="193">
        <f t="shared" si="8"/>
        <v>0</v>
      </c>
      <c r="M21" s="8"/>
      <c r="N21" s="8"/>
    </row>
    <row r="22" spans="1:14" x14ac:dyDescent="0.25">
      <c r="A22" s="8"/>
      <c r="B22" s="194" t="s">
        <v>14</v>
      </c>
      <c r="C22" s="720" t="s">
        <v>105</v>
      </c>
      <c r="D22" s="721"/>
      <c r="E22" s="721"/>
      <c r="F22" s="722"/>
      <c r="G22" s="195">
        <f>'3_zmiany w śr trwałych'!F13</f>
        <v>0</v>
      </c>
      <c r="H22" s="195">
        <f>'3_zmiany w śr trwałych'!G13</f>
        <v>0</v>
      </c>
      <c r="I22" s="195">
        <f>'3_zmiany w śr trwałych'!H13</f>
        <v>0</v>
      </c>
      <c r="J22" s="195">
        <f>'3_zmiany w śr trwałych'!I13</f>
        <v>0</v>
      </c>
      <c r="K22" s="195">
        <f>'3_zmiany w śr trwałych'!J13</f>
        <v>0</v>
      </c>
      <c r="L22" s="195">
        <f>'3_zmiany w śr trwałych'!K13</f>
        <v>0</v>
      </c>
      <c r="M22" s="8"/>
      <c r="N22" s="8"/>
    </row>
    <row r="23" spans="1:14" x14ac:dyDescent="0.25">
      <c r="A23" s="8"/>
      <c r="B23" s="194" t="s">
        <v>16</v>
      </c>
      <c r="C23" s="720" t="s">
        <v>106</v>
      </c>
      <c r="D23" s="721"/>
      <c r="E23" s="721"/>
      <c r="F23" s="722"/>
      <c r="G23" s="195">
        <f>'3_zmiany w śr trwałych'!F14</f>
        <v>0</v>
      </c>
      <c r="H23" s="195">
        <f>'3_zmiany w śr trwałych'!G14</f>
        <v>0</v>
      </c>
      <c r="I23" s="195">
        <f>'3_zmiany w śr trwałych'!H14</f>
        <v>0</v>
      </c>
      <c r="J23" s="195">
        <f>'3_zmiany w śr trwałych'!I14</f>
        <v>0</v>
      </c>
      <c r="K23" s="195">
        <f>'3_zmiany w śr trwałych'!J14</f>
        <v>0</v>
      </c>
      <c r="L23" s="195">
        <f>'3_zmiany w śr trwałych'!K14</f>
        <v>0</v>
      </c>
      <c r="M23" s="8"/>
      <c r="N23" s="8"/>
    </row>
    <row r="24" spans="1:14" ht="21" customHeight="1" x14ac:dyDescent="0.25">
      <c r="A24" s="8"/>
      <c r="B24" s="373"/>
      <c r="C24" s="374"/>
      <c r="D24" s="374"/>
      <c r="E24" s="374"/>
      <c r="F24" s="374"/>
      <c r="G24" s="374"/>
      <c r="H24" s="374"/>
      <c r="I24" s="374"/>
      <c r="J24" s="375"/>
      <c r="K24" s="375"/>
      <c r="L24" s="375"/>
      <c r="M24" s="8"/>
      <c r="N24" s="8"/>
    </row>
    <row r="25" spans="1:14" ht="25.5" customHeight="1" x14ac:dyDescent="0.25">
      <c r="A25" s="8"/>
      <c r="B25" s="178">
        <v>5</v>
      </c>
      <c r="C25" s="196" t="s">
        <v>241</v>
      </c>
      <c r="D25" s="190">
        <f>'2_dane bilansowe'!D13</f>
        <v>0</v>
      </c>
      <c r="E25" s="190">
        <f>'2_dane bilansowe'!E13</f>
        <v>0</v>
      </c>
      <c r="F25" s="190">
        <f>'2_dane bilansowe'!F13</f>
        <v>0</v>
      </c>
      <c r="G25" s="186">
        <f t="shared" ref="G25:L25" si="9">F25-G26+G27-G28</f>
        <v>0</v>
      </c>
      <c r="H25" s="186">
        <f t="shared" si="9"/>
        <v>0</v>
      </c>
      <c r="I25" s="186">
        <f t="shared" si="9"/>
        <v>0</v>
      </c>
      <c r="J25" s="186">
        <f t="shared" si="9"/>
        <v>0</v>
      </c>
      <c r="K25" s="186">
        <f t="shared" si="9"/>
        <v>0</v>
      </c>
      <c r="L25" s="186">
        <f t="shared" si="9"/>
        <v>0</v>
      </c>
      <c r="M25" s="8"/>
      <c r="N25" s="8"/>
    </row>
    <row r="26" spans="1:14" ht="15.75" customHeight="1" x14ac:dyDescent="0.25">
      <c r="A26" s="8"/>
      <c r="B26" s="197" t="s">
        <v>73</v>
      </c>
      <c r="C26" s="723" t="s">
        <v>240</v>
      </c>
      <c r="D26" s="724"/>
      <c r="E26" s="724"/>
      <c r="F26" s="725"/>
      <c r="G26" s="187">
        <f>'3_zmiany w śr trwałych'!F16</f>
        <v>0</v>
      </c>
      <c r="H26" s="187">
        <f>'3_zmiany w śr trwałych'!G16</f>
        <v>0</v>
      </c>
      <c r="I26" s="187">
        <f>'3_zmiany w śr trwałych'!H16</f>
        <v>0</v>
      </c>
      <c r="J26" s="187">
        <f>'3_zmiany w śr trwałych'!I16</f>
        <v>0</v>
      </c>
      <c r="K26" s="187">
        <f>'3_zmiany w śr trwałych'!J16</f>
        <v>0</v>
      </c>
      <c r="L26" s="187">
        <f>'3_zmiany w śr trwałych'!K16</f>
        <v>0</v>
      </c>
      <c r="M26" s="8"/>
      <c r="N26" s="8"/>
    </row>
    <row r="27" spans="1:14" ht="18.75" customHeight="1" x14ac:dyDescent="0.25">
      <c r="A27" s="8"/>
      <c r="B27" s="197" t="s">
        <v>74</v>
      </c>
      <c r="C27" s="717" t="s">
        <v>239</v>
      </c>
      <c r="D27" s="718"/>
      <c r="E27" s="718"/>
      <c r="F27" s="719"/>
      <c r="G27" s="187">
        <f>'3_zmiany w śr trwałych'!F17</f>
        <v>0</v>
      </c>
      <c r="H27" s="187">
        <f>'3_zmiany w śr trwałych'!G17</f>
        <v>0</v>
      </c>
      <c r="I27" s="187">
        <f>'3_zmiany w śr trwałych'!H17</f>
        <v>0</v>
      </c>
      <c r="J27" s="187">
        <f>'3_zmiany w śr trwałych'!I17</f>
        <v>0</v>
      </c>
      <c r="K27" s="187">
        <f>'3_zmiany w śr trwałych'!J17</f>
        <v>0</v>
      </c>
      <c r="L27" s="187">
        <f>'3_zmiany w śr trwałych'!K17</f>
        <v>0</v>
      </c>
      <c r="M27" s="8"/>
      <c r="N27" s="8"/>
    </row>
    <row r="28" spans="1:14" ht="16.5" customHeight="1" x14ac:dyDescent="0.25">
      <c r="A28" s="8"/>
      <c r="B28" s="197" t="s">
        <v>75</v>
      </c>
      <c r="C28" s="717" t="s">
        <v>77</v>
      </c>
      <c r="D28" s="718"/>
      <c r="E28" s="718"/>
      <c r="F28" s="719"/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8"/>
      <c r="N28" s="8"/>
    </row>
    <row r="29" spans="1:14" ht="11.25" customHeight="1" x14ac:dyDescent="0.25">
      <c r="A29" s="8"/>
      <c r="B29" s="198"/>
      <c r="C29" s="199"/>
      <c r="D29" s="199"/>
      <c r="E29" s="199"/>
      <c r="F29" s="199"/>
      <c r="G29" s="199"/>
      <c r="H29" s="199"/>
      <c r="I29" s="199"/>
      <c r="J29" s="10"/>
      <c r="K29" s="200"/>
      <c r="L29" s="200"/>
      <c r="M29" s="8"/>
      <c r="N29" s="8"/>
    </row>
    <row r="30" spans="1:14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idden="1" x14ac:dyDescent="0.25">
      <c r="A33" s="8"/>
      <c r="B33" s="9"/>
      <c r="C33" s="9"/>
      <c r="D33" s="9"/>
      <c r="E33" s="9"/>
      <c r="F33" s="9"/>
      <c r="G33" s="9"/>
      <c r="H33" s="9"/>
      <c r="I33" s="9"/>
      <c r="J33" s="9"/>
      <c r="K33" s="8"/>
      <c r="L33" s="8"/>
      <c r="M33" s="8"/>
      <c r="N33" s="8"/>
    </row>
    <row r="34" spans="1:14" hidden="1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8"/>
      <c r="L34" s="8"/>
      <c r="M34" s="8"/>
      <c r="N34" s="8"/>
    </row>
    <row r="35" spans="1:14" hidden="1" x14ac:dyDescent="0.25">
      <c r="A35" s="8"/>
      <c r="B35" s="9"/>
      <c r="C35" s="9"/>
      <c r="D35" s="9"/>
      <c r="E35" s="9"/>
      <c r="F35" s="9"/>
      <c r="G35" s="9"/>
      <c r="H35" s="9"/>
      <c r="I35" s="9"/>
      <c r="J35" s="9"/>
      <c r="K35" s="8"/>
      <c r="L35" s="8"/>
      <c r="M35" s="8"/>
      <c r="N35" s="8"/>
    </row>
    <row r="36" spans="1:14" hidden="1" x14ac:dyDescent="0.25">
      <c r="A36" s="8"/>
      <c r="B36" s="9"/>
      <c r="C36" s="9"/>
      <c r="D36" s="9"/>
      <c r="E36" s="9"/>
      <c r="F36" s="9"/>
      <c r="G36" s="9"/>
      <c r="H36" s="9"/>
      <c r="I36" s="9"/>
      <c r="J36" s="9"/>
      <c r="K36" s="8"/>
      <c r="L36" s="8"/>
      <c r="M36" s="8"/>
      <c r="N36" s="8"/>
    </row>
    <row r="37" spans="1:14" hidden="1" x14ac:dyDescent="0.25">
      <c r="A37" s="8"/>
      <c r="B37" s="9"/>
      <c r="C37" s="9"/>
      <c r="D37" s="9"/>
      <c r="E37" s="9"/>
      <c r="F37" s="9"/>
      <c r="G37" s="9"/>
      <c r="H37" s="9"/>
      <c r="I37" s="9"/>
      <c r="J37" s="9"/>
      <c r="K37" s="8"/>
      <c r="L37" s="8"/>
      <c r="M37" s="8"/>
      <c r="N37" s="8"/>
    </row>
    <row r="38" spans="1:14" hidden="1" x14ac:dyDescent="0.25">
      <c r="A38" s="8"/>
      <c r="B38" s="9"/>
      <c r="C38" s="9"/>
      <c r="D38" s="9"/>
      <c r="E38" s="9"/>
      <c r="F38" s="9"/>
      <c r="G38" s="9"/>
      <c r="H38" s="9"/>
      <c r="I38" s="9"/>
      <c r="J38" s="9"/>
      <c r="K38" s="8"/>
      <c r="L38" s="8"/>
      <c r="M38" s="8"/>
      <c r="N38" s="8"/>
    </row>
    <row r="39" spans="1:14" hidden="1" x14ac:dyDescent="0.25">
      <c r="A39" s="8"/>
      <c r="B39" s="9"/>
      <c r="C39" s="9"/>
      <c r="D39" s="9"/>
      <c r="E39" s="9"/>
      <c r="F39" s="9"/>
      <c r="G39" s="9"/>
      <c r="H39" s="9"/>
      <c r="I39" s="9"/>
      <c r="J39" s="9"/>
      <c r="K39" s="8"/>
      <c r="L39" s="8"/>
      <c r="M39" s="8"/>
      <c r="N39" s="8"/>
    </row>
    <row r="40" spans="1:14" hidden="1" x14ac:dyDescent="0.25">
      <c r="A40" s="8"/>
      <c r="B40" s="9"/>
      <c r="C40" s="9"/>
      <c r="D40" s="9"/>
      <c r="E40" s="9"/>
      <c r="F40" s="9"/>
      <c r="G40" s="9"/>
      <c r="H40" s="9"/>
      <c r="I40" s="9"/>
      <c r="J40" s="9"/>
      <c r="K40" s="8"/>
      <c r="L40" s="8"/>
      <c r="M40" s="8"/>
      <c r="N40" s="8"/>
    </row>
    <row r="41" spans="1:14" hidden="1" x14ac:dyDescent="0.25">
      <c r="A41" s="8"/>
      <c r="B41" s="9"/>
      <c r="C41" s="9"/>
      <c r="D41" s="9"/>
      <c r="E41" s="9"/>
      <c r="F41" s="9"/>
      <c r="G41" s="9"/>
      <c r="H41" s="9"/>
      <c r="I41" s="9"/>
      <c r="J41" s="9"/>
      <c r="K41" s="8"/>
      <c r="L41" s="8"/>
      <c r="M41" s="8"/>
      <c r="N41" s="8"/>
    </row>
    <row r="42" spans="1:14" hidden="1" x14ac:dyDescent="0.25">
      <c r="A42" s="8"/>
      <c r="B42" s="9"/>
      <c r="C42" s="9"/>
      <c r="D42" s="9"/>
      <c r="E42" s="9"/>
      <c r="F42" s="9"/>
      <c r="G42" s="9"/>
      <c r="H42" s="9"/>
      <c r="I42" s="9"/>
      <c r="J42" s="9"/>
      <c r="K42" s="8"/>
      <c r="L42" s="8"/>
      <c r="M42" s="8"/>
      <c r="N42" s="8"/>
    </row>
    <row r="43" spans="1:14" hidden="1" x14ac:dyDescent="0.25">
      <c r="A43" s="8"/>
      <c r="B43" s="9"/>
      <c r="C43" s="9"/>
      <c r="D43" s="9"/>
      <c r="E43" s="9"/>
      <c r="F43" s="9"/>
      <c r="G43" s="9"/>
      <c r="H43" s="9"/>
      <c r="I43" s="9"/>
      <c r="J43" s="9"/>
      <c r="K43" s="8"/>
      <c r="L43" s="8"/>
      <c r="M43" s="8"/>
      <c r="N43" s="8"/>
    </row>
    <row r="44" spans="1:14" hidden="1" x14ac:dyDescent="0.25">
      <c r="A44" s="8"/>
      <c r="B44" s="9"/>
      <c r="C44" s="9"/>
      <c r="D44" s="9"/>
      <c r="E44" s="9"/>
      <c r="F44" s="9"/>
      <c r="G44" s="9"/>
      <c r="H44" s="9"/>
      <c r="I44" s="9"/>
      <c r="J44" s="9"/>
      <c r="K44" s="8"/>
      <c r="L44" s="8"/>
      <c r="M44" s="8"/>
      <c r="N44" s="8"/>
    </row>
    <row r="45" spans="1:14" hidden="1" x14ac:dyDescent="0.25">
      <c r="A45" s="8"/>
      <c r="B45" s="9"/>
      <c r="C45" s="9"/>
      <c r="D45" s="9"/>
      <c r="E45" s="9"/>
      <c r="F45" s="9"/>
      <c r="G45" s="9"/>
      <c r="H45" s="9"/>
      <c r="I45" s="9"/>
      <c r="J45" s="9"/>
      <c r="K45" s="8"/>
      <c r="L45" s="8"/>
      <c r="M45" s="8"/>
      <c r="N45" s="8"/>
    </row>
    <row r="46" spans="1:14" hidden="1" x14ac:dyDescent="0.25">
      <c r="A46" s="8"/>
      <c r="B46" s="9"/>
      <c r="C46" s="9"/>
      <c r="D46" s="9"/>
      <c r="E46" s="9"/>
      <c r="F46" s="9"/>
      <c r="G46" s="9"/>
      <c r="H46" s="9"/>
      <c r="I46" s="9"/>
      <c r="J46" s="9"/>
      <c r="K46" s="8"/>
      <c r="L46" s="8"/>
      <c r="M46" s="8"/>
      <c r="N46" s="8"/>
    </row>
    <row r="47" spans="1:14" hidden="1" x14ac:dyDescent="0.25">
      <c r="A47" s="8"/>
      <c r="B47" s="9"/>
      <c r="C47" s="9"/>
      <c r="D47" s="9"/>
      <c r="E47" s="9"/>
      <c r="F47" s="9"/>
      <c r="G47" s="9"/>
      <c r="H47" s="9"/>
      <c r="I47" s="9"/>
      <c r="J47" s="9"/>
      <c r="K47" s="8"/>
      <c r="L47" s="8"/>
      <c r="M47" s="8"/>
      <c r="N47" s="8"/>
    </row>
    <row r="48" spans="1:14" hidden="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8"/>
      <c r="L48" s="8"/>
      <c r="M48" s="8"/>
      <c r="N48" s="8"/>
    </row>
    <row r="49" spans="1:14" hidden="1" x14ac:dyDescent="0.25">
      <c r="A49" s="8"/>
      <c r="B49" s="9"/>
      <c r="C49" s="9"/>
      <c r="D49" s="9"/>
      <c r="E49" s="9"/>
      <c r="F49" s="9"/>
      <c r="G49" s="9"/>
      <c r="H49" s="9"/>
      <c r="I49" s="9"/>
      <c r="J49" s="9"/>
      <c r="K49" s="8"/>
      <c r="L49" s="8"/>
      <c r="M49" s="8"/>
      <c r="N49" s="8"/>
    </row>
    <row r="50" spans="1:14" hidden="1" x14ac:dyDescent="0.25">
      <c r="A50" s="8"/>
      <c r="B50" s="9"/>
      <c r="C50" s="9"/>
      <c r="D50" s="9"/>
      <c r="E50" s="9"/>
      <c r="F50" s="9"/>
      <c r="G50" s="9"/>
      <c r="H50" s="9"/>
      <c r="I50" s="9"/>
      <c r="J50" s="9"/>
      <c r="K50" s="8"/>
      <c r="L50" s="8"/>
      <c r="M50" s="8"/>
      <c r="N50" s="8"/>
    </row>
    <row r="51" spans="1:14" hidden="1" x14ac:dyDescent="0.25">
      <c r="A51" s="8"/>
      <c r="B51" s="9"/>
      <c r="C51" s="9"/>
      <c r="D51" s="9"/>
      <c r="E51" s="9"/>
      <c r="F51" s="9"/>
      <c r="G51" s="9"/>
      <c r="H51" s="9"/>
      <c r="I51" s="9"/>
      <c r="J51" s="9"/>
      <c r="K51" s="8"/>
      <c r="L51" s="8"/>
      <c r="M51" s="8"/>
      <c r="N51" s="8"/>
    </row>
    <row r="52" spans="1:14" hidden="1" x14ac:dyDescent="0.25">
      <c r="A52" s="8"/>
      <c r="B52" s="9"/>
      <c r="C52" s="9"/>
      <c r="D52" s="9"/>
      <c r="E52" s="9"/>
      <c r="F52" s="9"/>
      <c r="G52" s="9"/>
      <c r="H52" s="9"/>
      <c r="I52" s="9"/>
      <c r="J52" s="9"/>
      <c r="K52" s="8"/>
      <c r="L52" s="8"/>
      <c r="M52" s="8"/>
      <c r="N52" s="8"/>
    </row>
    <row r="53" spans="1:14" hidden="1" x14ac:dyDescent="0.25">
      <c r="A53" s="8"/>
      <c r="B53" s="9"/>
      <c r="C53" s="9"/>
      <c r="D53" s="9"/>
      <c r="E53" s="9"/>
      <c r="F53" s="9"/>
      <c r="G53" s="9"/>
      <c r="H53" s="9"/>
      <c r="I53" s="9"/>
      <c r="J53" s="9"/>
      <c r="K53" s="8"/>
      <c r="L53" s="8"/>
      <c r="M53" s="8"/>
      <c r="N53" s="8"/>
    </row>
    <row r="54" spans="1:14" hidden="1" x14ac:dyDescent="0.25">
      <c r="A54" s="8"/>
      <c r="B54" s="9"/>
      <c r="C54" s="9"/>
      <c r="D54" s="9"/>
      <c r="E54" s="9"/>
      <c r="F54" s="9"/>
      <c r="G54" s="9"/>
      <c r="H54" s="9"/>
      <c r="I54" s="9"/>
      <c r="J54" s="9"/>
      <c r="K54" s="8"/>
      <c r="L54" s="8"/>
      <c r="M54" s="8"/>
      <c r="N54" s="8"/>
    </row>
    <row r="55" spans="1:14" hidden="1" x14ac:dyDescent="0.25">
      <c r="A55" s="8"/>
      <c r="B55" s="9"/>
      <c r="C55" s="9"/>
      <c r="D55" s="9"/>
      <c r="E55" s="9"/>
      <c r="F55" s="9"/>
      <c r="G55" s="9"/>
      <c r="H55" s="9"/>
      <c r="I55" s="9"/>
      <c r="J55" s="9"/>
      <c r="K55" s="8"/>
      <c r="L55" s="8"/>
      <c r="M55" s="8"/>
      <c r="N55" s="8"/>
    </row>
    <row r="56" spans="1:14" hidden="1" x14ac:dyDescent="0.25">
      <c r="A56" s="8"/>
      <c r="B56" s="9"/>
      <c r="C56" s="9"/>
      <c r="D56" s="9"/>
      <c r="E56" s="9"/>
      <c r="F56" s="9"/>
      <c r="G56" s="9"/>
      <c r="H56" s="9"/>
      <c r="I56" s="9"/>
      <c r="J56" s="9"/>
      <c r="K56" s="8"/>
      <c r="L56" s="8"/>
      <c r="M56" s="8"/>
      <c r="N56" s="8"/>
    </row>
    <row r="57" spans="1:14" hidden="1" x14ac:dyDescent="0.25">
      <c r="A57" s="8"/>
      <c r="B57" s="9"/>
      <c r="C57" s="9"/>
      <c r="D57" s="9"/>
      <c r="E57" s="9"/>
      <c r="F57" s="9"/>
      <c r="G57" s="9"/>
      <c r="H57" s="9"/>
      <c r="I57" s="9"/>
      <c r="J57" s="9"/>
      <c r="K57" s="8"/>
      <c r="L57" s="8"/>
      <c r="M57" s="8"/>
      <c r="N57" s="8"/>
    </row>
    <row r="58" spans="1:14" hidden="1" x14ac:dyDescent="0.25">
      <c r="A58" s="8"/>
      <c r="B58" s="9"/>
      <c r="C58" s="9"/>
      <c r="D58" s="9"/>
      <c r="E58" s="9"/>
      <c r="F58" s="9"/>
      <c r="G58" s="9"/>
      <c r="H58" s="9"/>
      <c r="I58" s="9"/>
      <c r="J58" s="9"/>
      <c r="K58" s="8"/>
      <c r="L58" s="8"/>
      <c r="M58" s="8"/>
      <c r="N58" s="8"/>
    </row>
    <row r="59" spans="1:14" hidden="1" x14ac:dyDescent="0.25">
      <c r="A59" s="8"/>
      <c r="B59" s="9"/>
      <c r="C59" s="9"/>
      <c r="D59" s="9"/>
      <c r="E59" s="9"/>
      <c r="F59" s="9"/>
      <c r="G59" s="9"/>
      <c r="H59" s="9"/>
      <c r="I59" s="9"/>
      <c r="J59" s="9"/>
      <c r="K59" s="8"/>
      <c r="L59" s="8"/>
      <c r="M59" s="8"/>
      <c r="N59" s="8"/>
    </row>
    <row r="60" spans="1:14" hidden="1" x14ac:dyDescent="0.25">
      <c r="A60" s="8"/>
      <c r="B60" s="9"/>
      <c r="C60" s="9"/>
      <c r="D60" s="9"/>
      <c r="E60" s="9"/>
      <c r="F60" s="9"/>
      <c r="G60" s="9"/>
      <c r="H60" s="9"/>
      <c r="I60" s="9"/>
      <c r="J60" s="9"/>
      <c r="K60" s="8"/>
      <c r="L60" s="8"/>
      <c r="M60" s="8"/>
      <c r="N60" s="8"/>
    </row>
    <row r="61" spans="1:14" hidden="1" x14ac:dyDescent="0.25">
      <c r="A61" s="8"/>
      <c r="B61" s="9"/>
      <c r="C61" s="9"/>
      <c r="D61" s="9"/>
      <c r="E61" s="9"/>
      <c r="F61" s="9"/>
      <c r="G61" s="9"/>
      <c r="H61" s="9"/>
      <c r="I61" s="9"/>
      <c r="J61" s="9"/>
      <c r="K61" s="8"/>
      <c r="L61" s="8"/>
      <c r="M61" s="8"/>
      <c r="N61" s="8"/>
    </row>
    <row r="62" spans="1:14" hidden="1" x14ac:dyDescent="0.25">
      <c r="A62" s="8"/>
      <c r="B62" s="9"/>
      <c r="C62" s="9"/>
      <c r="D62" s="9"/>
      <c r="E62" s="9"/>
      <c r="F62" s="9"/>
      <c r="G62" s="9"/>
      <c r="H62" s="9"/>
      <c r="I62" s="9"/>
      <c r="J62" s="9"/>
      <c r="K62" s="8"/>
      <c r="L62" s="8"/>
      <c r="M62" s="8"/>
      <c r="N62" s="8"/>
    </row>
    <row r="63" spans="1:14" hidden="1" x14ac:dyDescent="0.25">
      <c r="A63" s="8"/>
      <c r="B63" s="9"/>
      <c r="C63" s="9"/>
      <c r="D63" s="9"/>
      <c r="E63" s="9"/>
      <c r="F63" s="9"/>
      <c r="G63" s="9"/>
      <c r="H63" s="9"/>
      <c r="I63" s="9"/>
      <c r="J63" s="9"/>
      <c r="K63" s="8"/>
      <c r="L63" s="8"/>
      <c r="M63" s="8"/>
      <c r="N63" s="8"/>
    </row>
    <row r="64" spans="1:14" hidden="1" x14ac:dyDescent="0.25">
      <c r="A64" s="8"/>
      <c r="B64" s="9"/>
      <c r="C64" s="9"/>
      <c r="D64" s="9"/>
      <c r="E64" s="9"/>
      <c r="F64" s="9"/>
      <c r="G64" s="9"/>
      <c r="H64" s="9"/>
      <c r="I64" s="9"/>
      <c r="J64" s="9"/>
      <c r="K64" s="8"/>
      <c r="L64" s="8"/>
      <c r="M64" s="8"/>
      <c r="N64" s="8"/>
    </row>
    <row r="65" spans="1:14" hidden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idden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idden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8"/>
      <c r="B70" s="201"/>
      <c r="C70" s="201"/>
      <c r="D70" s="201"/>
      <c r="E70" s="201"/>
      <c r="F70" s="201"/>
      <c r="G70" s="201"/>
      <c r="H70" s="201"/>
      <c r="I70" s="201"/>
      <c r="J70" s="201"/>
      <c r="K70" s="8"/>
      <c r="L70" s="8"/>
      <c r="M70" s="8"/>
      <c r="N70" s="8"/>
    </row>
    <row r="71" spans="1:14" x14ac:dyDescent="0.25">
      <c r="A71" s="8"/>
      <c r="B71" s="201"/>
      <c r="C71" s="201"/>
      <c r="D71" s="201"/>
      <c r="E71" s="201"/>
      <c r="F71" s="201"/>
      <c r="G71" s="201"/>
      <c r="H71" s="201"/>
      <c r="I71" s="201"/>
      <c r="J71" s="201"/>
      <c r="K71" s="8"/>
      <c r="L71" s="8"/>
      <c r="M71" s="8"/>
      <c r="N71" s="8"/>
    </row>
    <row r="72" spans="1:14" x14ac:dyDescent="0.25">
      <c r="A72" s="8"/>
      <c r="B72" s="201"/>
      <c r="C72" s="201"/>
      <c r="D72" s="201"/>
      <c r="E72" s="201"/>
      <c r="F72" s="201"/>
      <c r="G72" s="201"/>
      <c r="H72" s="201"/>
      <c r="I72" s="201"/>
      <c r="J72" s="201"/>
      <c r="K72" s="8"/>
      <c r="L72" s="8"/>
      <c r="M72" s="8"/>
      <c r="N72" s="8"/>
    </row>
    <row r="73" spans="1:14" x14ac:dyDescent="0.25">
      <c r="A73" s="8"/>
      <c r="B73" s="201"/>
      <c r="C73" s="201"/>
      <c r="D73" s="201"/>
      <c r="E73" s="201"/>
      <c r="F73" s="201"/>
      <c r="G73" s="201"/>
      <c r="H73" s="201"/>
      <c r="I73" s="201"/>
      <c r="J73" s="201"/>
      <c r="K73" s="8"/>
      <c r="L73" s="8"/>
      <c r="M73" s="8"/>
      <c r="N73" s="8"/>
    </row>
    <row r="74" spans="1:14" x14ac:dyDescent="0.25">
      <c r="A74" s="8"/>
      <c r="B74" s="201"/>
      <c r="C74" s="201"/>
      <c r="D74" s="201"/>
      <c r="E74" s="201"/>
      <c r="F74" s="201"/>
      <c r="G74" s="201"/>
      <c r="H74" s="201"/>
      <c r="I74" s="201"/>
      <c r="J74" s="201"/>
      <c r="K74" s="8"/>
      <c r="L74" s="8"/>
      <c r="M74" s="8"/>
      <c r="N74" s="8"/>
    </row>
    <row r="75" spans="1:14" x14ac:dyDescent="0.25">
      <c r="A75" s="8"/>
      <c r="B75" s="201"/>
      <c r="C75" s="201"/>
      <c r="D75" s="201"/>
      <c r="E75" s="201"/>
      <c r="F75" s="201"/>
      <c r="G75" s="201"/>
      <c r="H75" s="201"/>
      <c r="I75" s="201"/>
      <c r="J75" s="201"/>
      <c r="K75" s="8"/>
      <c r="L75" s="8"/>
      <c r="M75" s="8"/>
      <c r="N75" s="8"/>
    </row>
    <row r="76" spans="1:14" x14ac:dyDescent="0.25">
      <c r="A76" s="8"/>
      <c r="B76" s="201"/>
      <c r="C76" s="201"/>
      <c r="D76" s="201"/>
      <c r="E76" s="201"/>
      <c r="F76" s="201"/>
      <c r="G76" s="201"/>
      <c r="H76" s="201"/>
      <c r="I76" s="201"/>
      <c r="J76" s="201"/>
      <c r="K76" s="8"/>
      <c r="L76" s="8"/>
      <c r="M76" s="8"/>
      <c r="N76" s="8"/>
    </row>
    <row r="77" spans="1:14" x14ac:dyDescent="0.25">
      <c r="A77" s="8"/>
      <c r="B77" s="201"/>
      <c r="C77" s="201"/>
      <c r="D77" s="201"/>
      <c r="E77" s="201"/>
      <c r="F77" s="201"/>
      <c r="G77" s="201"/>
      <c r="H77" s="201"/>
      <c r="I77" s="201"/>
      <c r="J77" s="201"/>
      <c r="K77" s="8"/>
      <c r="L77" s="8"/>
      <c r="M77" s="8"/>
      <c r="N77" s="8"/>
    </row>
    <row r="78" spans="1:14" x14ac:dyDescent="0.25">
      <c r="A78" s="8"/>
      <c r="B78" s="201"/>
      <c r="C78" s="201"/>
      <c r="D78" s="201"/>
      <c r="E78" s="201"/>
      <c r="F78" s="201"/>
      <c r="G78" s="201"/>
      <c r="H78" s="201"/>
      <c r="I78" s="201"/>
      <c r="J78" s="201"/>
      <c r="K78" s="8"/>
      <c r="L78" s="8"/>
      <c r="M78" s="8"/>
      <c r="N78" s="8"/>
    </row>
    <row r="79" spans="1:14" x14ac:dyDescent="0.25">
      <c r="B79" s="59"/>
      <c r="C79" s="59"/>
      <c r="D79" s="59"/>
      <c r="E79" s="59"/>
      <c r="F79" s="59"/>
      <c r="G79" s="59"/>
      <c r="H79" s="59"/>
      <c r="I79" s="59"/>
      <c r="J79" s="59"/>
    </row>
    <row r="80" spans="1:14" x14ac:dyDescent="0.25">
      <c r="B80" s="59"/>
      <c r="C80" s="59"/>
      <c r="D80" s="59"/>
      <c r="E80" s="59"/>
      <c r="F80" s="59"/>
      <c r="G80" s="59"/>
      <c r="H80" s="59"/>
      <c r="I80" s="59"/>
      <c r="J80" s="59"/>
    </row>
    <row r="81" spans="2:10" x14ac:dyDescent="0.25">
      <c r="B81" s="59"/>
      <c r="C81" s="59"/>
      <c r="D81" s="59"/>
      <c r="E81" s="59"/>
      <c r="F81" s="59"/>
      <c r="G81" s="59"/>
      <c r="H81" s="59"/>
      <c r="I81" s="59"/>
      <c r="J81" s="59"/>
    </row>
    <row r="82" spans="2:10" x14ac:dyDescent="0.25">
      <c r="B82" s="59"/>
      <c r="C82" s="59"/>
      <c r="D82" s="59"/>
      <c r="E82" s="59"/>
      <c r="F82" s="59"/>
      <c r="G82" s="59"/>
      <c r="H82" s="59"/>
      <c r="I82" s="59"/>
      <c r="J82" s="59"/>
    </row>
    <row r="83" spans="2:10" x14ac:dyDescent="0.25">
      <c r="B83" s="59"/>
      <c r="C83" s="59"/>
      <c r="D83" s="59"/>
      <c r="E83" s="59"/>
      <c r="F83" s="59"/>
      <c r="G83" s="59"/>
      <c r="H83" s="59"/>
      <c r="I83" s="59"/>
      <c r="J83" s="59"/>
    </row>
    <row r="84" spans="2:10" x14ac:dyDescent="0.25">
      <c r="B84" s="59"/>
      <c r="C84" s="59"/>
      <c r="D84" s="59"/>
      <c r="E84" s="59"/>
      <c r="F84" s="59"/>
      <c r="G84" s="59"/>
      <c r="H84" s="59"/>
      <c r="I84" s="59"/>
      <c r="J84" s="59"/>
    </row>
    <row r="85" spans="2:10" x14ac:dyDescent="0.25">
      <c r="B85" s="59"/>
      <c r="C85" s="59"/>
      <c r="D85" s="59"/>
      <c r="E85" s="59"/>
      <c r="F85" s="59"/>
      <c r="G85" s="59"/>
      <c r="H85" s="59"/>
      <c r="I85" s="59"/>
      <c r="J85" s="59"/>
    </row>
    <row r="86" spans="2:10" x14ac:dyDescent="0.25">
      <c r="B86" s="59"/>
      <c r="C86" s="59"/>
      <c r="D86" s="59"/>
      <c r="E86" s="59"/>
      <c r="F86" s="59"/>
      <c r="G86" s="59"/>
      <c r="H86" s="59"/>
      <c r="I86" s="59"/>
      <c r="J86" s="59"/>
    </row>
    <row r="87" spans="2:10" x14ac:dyDescent="0.25">
      <c r="B87" s="59"/>
      <c r="C87" s="59"/>
      <c r="D87" s="59"/>
      <c r="E87" s="59"/>
      <c r="F87" s="59"/>
      <c r="G87" s="59"/>
      <c r="H87" s="59"/>
      <c r="I87" s="59"/>
      <c r="J87" s="59"/>
    </row>
    <row r="88" spans="2:10" x14ac:dyDescent="0.25">
      <c r="B88" s="59"/>
      <c r="C88" s="59"/>
      <c r="D88" s="59"/>
      <c r="E88" s="59"/>
      <c r="F88" s="59"/>
      <c r="G88" s="59"/>
      <c r="H88" s="59"/>
      <c r="I88" s="59"/>
      <c r="J88" s="59"/>
    </row>
    <row r="89" spans="2:10" x14ac:dyDescent="0.25">
      <c r="B89" s="59"/>
      <c r="C89" s="59"/>
      <c r="D89" s="59"/>
      <c r="E89" s="59"/>
      <c r="F89" s="59"/>
      <c r="G89" s="59"/>
      <c r="H89" s="59"/>
      <c r="I89" s="59"/>
      <c r="J89" s="59"/>
    </row>
    <row r="90" spans="2:10" x14ac:dyDescent="0.25">
      <c r="B90" s="59"/>
      <c r="C90" s="59"/>
      <c r="D90" s="59"/>
      <c r="E90" s="59"/>
      <c r="F90" s="59"/>
      <c r="G90" s="59"/>
      <c r="H90" s="59"/>
      <c r="I90" s="59"/>
      <c r="J90" s="59"/>
    </row>
    <row r="91" spans="2:10" x14ac:dyDescent="0.25">
      <c r="B91" s="59"/>
      <c r="C91" s="59"/>
      <c r="D91" s="59"/>
      <c r="E91" s="59"/>
      <c r="F91" s="59"/>
      <c r="G91" s="59"/>
      <c r="H91" s="59"/>
      <c r="I91" s="59"/>
      <c r="J91" s="59"/>
    </row>
    <row r="92" spans="2:10" x14ac:dyDescent="0.25">
      <c r="B92" s="59"/>
      <c r="C92" s="59"/>
      <c r="D92" s="59"/>
      <c r="E92" s="59"/>
      <c r="F92" s="59"/>
      <c r="G92" s="59"/>
      <c r="H92" s="59"/>
      <c r="I92" s="59"/>
      <c r="J92" s="59"/>
    </row>
    <row r="93" spans="2:10" x14ac:dyDescent="0.25">
      <c r="B93" s="59"/>
      <c r="C93" s="59"/>
      <c r="D93" s="59"/>
      <c r="E93" s="59"/>
      <c r="F93" s="59"/>
      <c r="G93" s="59"/>
      <c r="H93" s="59"/>
      <c r="I93" s="59"/>
      <c r="J93" s="59"/>
    </row>
    <row r="94" spans="2:10" x14ac:dyDescent="0.25">
      <c r="B94" s="59"/>
      <c r="C94" s="59"/>
      <c r="D94" s="59"/>
      <c r="E94" s="59"/>
      <c r="F94" s="59"/>
      <c r="G94" s="59"/>
      <c r="H94" s="59"/>
      <c r="I94" s="59"/>
      <c r="J94" s="59"/>
    </row>
    <row r="95" spans="2:10" x14ac:dyDescent="0.25">
      <c r="B95" s="59"/>
      <c r="C95" s="59"/>
      <c r="D95" s="59"/>
      <c r="E95" s="59"/>
      <c r="F95" s="59"/>
      <c r="G95" s="59"/>
      <c r="H95" s="59"/>
      <c r="I95" s="59"/>
      <c r="J95" s="59"/>
    </row>
    <row r="96" spans="2:10" x14ac:dyDescent="0.25">
      <c r="B96" s="59"/>
      <c r="C96" s="59"/>
      <c r="D96" s="59"/>
      <c r="E96" s="59"/>
      <c r="F96" s="59"/>
      <c r="G96" s="59"/>
      <c r="H96" s="59"/>
      <c r="I96" s="59"/>
      <c r="J96" s="59"/>
    </row>
    <row r="97" spans="2:10" x14ac:dyDescent="0.25">
      <c r="B97" s="59"/>
      <c r="C97" s="59"/>
      <c r="D97" s="59"/>
      <c r="E97" s="59"/>
      <c r="F97" s="59"/>
      <c r="G97" s="59"/>
      <c r="H97" s="59"/>
      <c r="I97" s="59"/>
      <c r="J97" s="59"/>
    </row>
    <row r="98" spans="2:10" x14ac:dyDescent="0.25">
      <c r="B98" s="59"/>
      <c r="C98" s="59"/>
      <c r="D98" s="59"/>
      <c r="E98" s="59"/>
      <c r="F98" s="59"/>
      <c r="G98" s="59"/>
      <c r="H98" s="59"/>
      <c r="I98" s="59"/>
      <c r="J98" s="59"/>
    </row>
    <row r="99" spans="2:10" x14ac:dyDescent="0.25">
      <c r="B99" s="59"/>
      <c r="C99" s="59"/>
      <c r="D99" s="59"/>
      <c r="E99" s="59"/>
      <c r="F99" s="59"/>
      <c r="G99" s="59"/>
      <c r="H99" s="59"/>
      <c r="I99" s="59"/>
      <c r="J99" s="59"/>
    </row>
    <row r="100" spans="2:10" x14ac:dyDescent="0.25">
      <c r="B100" s="59"/>
      <c r="C100" s="59"/>
      <c r="D100" s="59"/>
      <c r="E100" s="59"/>
      <c r="F100" s="59"/>
      <c r="G100" s="59"/>
      <c r="H100" s="59"/>
      <c r="I100" s="59"/>
      <c r="J100" s="59"/>
    </row>
    <row r="101" spans="2:10" x14ac:dyDescent="0.25">
      <c r="B101" s="59"/>
      <c r="C101" s="59"/>
      <c r="D101" s="59"/>
      <c r="E101" s="59"/>
      <c r="F101" s="59"/>
      <c r="G101" s="59"/>
      <c r="H101" s="59"/>
      <c r="I101" s="59"/>
      <c r="J101" s="59"/>
    </row>
    <row r="102" spans="2:10" x14ac:dyDescent="0.25">
      <c r="B102" s="59"/>
      <c r="C102" s="59"/>
      <c r="D102" s="59"/>
      <c r="E102" s="59"/>
      <c r="F102" s="59"/>
      <c r="G102" s="59"/>
      <c r="H102" s="59"/>
      <c r="I102" s="59"/>
      <c r="J102" s="59"/>
    </row>
    <row r="103" spans="2:10" x14ac:dyDescent="0.25">
      <c r="B103" s="59"/>
      <c r="C103" s="59"/>
      <c r="D103" s="59"/>
      <c r="E103" s="59"/>
      <c r="F103" s="59"/>
      <c r="G103" s="59"/>
      <c r="H103" s="59"/>
      <c r="I103" s="59"/>
      <c r="J103" s="59"/>
    </row>
    <row r="104" spans="2:10" x14ac:dyDescent="0.25">
      <c r="B104" s="59"/>
      <c r="C104" s="59"/>
      <c r="D104" s="59"/>
      <c r="E104" s="59"/>
      <c r="F104" s="59"/>
      <c r="G104" s="59"/>
      <c r="H104" s="59"/>
      <c r="I104" s="59"/>
      <c r="J104" s="59"/>
    </row>
    <row r="105" spans="2:10" x14ac:dyDescent="0.25">
      <c r="B105" s="59"/>
      <c r="C105" s="59"/>
      <c r="D105" s="59"/>
      <c r="E105" s="59"/>
      <c r="F105" s="59"/>
      <c r="G105" s="59"/>
      <c r="H105" s="59"/>
      <c r="I105" s="59"/>
      <c r="J105" s="59"/>
    </row>
    <row r="106" spans="2:10" x14ac:dyDescent="0.25">
      <c r="B106" s="59"/>
      <c r="C106" s="59"/>
      <c r="D106" s="59"/>
      <c r="E106" s="59"/>
      <c r="F106" s="59"/>
      <c r="G106" s="59"/>
      <c r="H106" s="59"/>
      <c r="I106" s="59"/>
      <c r="J106" s="59"/>
    </row>
    <row r="107" spans="2:10" x14ac:dyDescent="0.25">
      <c r="B107" s="59"/>
      <c r="C107" s="59"/>
      <c r="D107" s="59"/>
      <c r="E107" s="59"/>
      <c r="F107" s="59"/>
      <c r="G107" s="59"/>
      <c r="H107" s="59"/>
      <c r="I107" s="59"/>
      <c r="J107" s="59"/>
    </row>
    <row r="108" spans="2:10" x14ac:dyDescent="0.25">
      <c r="B108" s="59"/>
      <c r="C108" s="59"/>
      <c r="D108" s="59"/>
      <c r="E108" s="59"/>
      <c r="F108" s="59"/>
      <c r="G108" s="59"/>
      <c r="H108" s="59"/>
      <c r="I108" s="59"/>
      <c r="J108" s="59"/>
    </row>
    <row r="109" spans="2:10" x14ac:dyDescent="0.25">
      <c r="B109" s="59"/>
      <c r="C109" s="59"/>
      <c r="D109" s="59"/>
      <c r="E109" s="59"/>
      <c r="F109" s="59"/>
      <c r="G109" s="59"/>
      <c r="H109" s="59"/>
      <c r="I109" s="59"/>
      <c r="J109" s="59"/>
    </row>
    <row r="110" spans="2:10" x14ac:dyDescent="0.25">
      <c r="B110" s="59"/>
      <c r="C110" s="59"/>
      <c r="D110" s="59"/>
      <c r="E110" s="59"/>
      <c r="F110" s="59"/>
      <c r="G110" s="59"/>
      <c r="H110" s="59"/>
      <c r="I110" s="59"/>
      <c r="J110" s="59"/>
    </row>
    <row r="111" spans="2:10" x14ac:dyDescent="0.25">
      <c r="B111" s="59"/>
      <c r="C111" s="59"/>
      <c r="D111" s="59"/>
      <c r="E111" s="59"/>
      <c r="F111" s="59"/>
      <c r="G111" s="59"/>
      <c r="H111" s="59"/>
      <c r="I111" s="59"/>
      <c r="J111" s="59"/>
    </row>
    <row r="112" spans="2:10" x14ac:dyDescent="0.25">
      <c r="B112" s="59"/>
      <c r="C112" s="59"/>
      <c r="D112" s="59"/>
      <c r="E112" s="59"/>
      <c r="F112" s="59"/>
      <c r="G112" s="59"/>
      <c r="H112" s="59"/>
      <c r="I112" s="59"/>
      <c r="J112" s="59"/>
    </row>
    <row r="113" spans="2:10" x14ac:dyDescent="0.25">
      <c r="B113" s="59"/>
      <c r="C113" s="59"/>
      <c r="D113" s="59"/>
      <c r="E113" s="59"/>
      <c r="F113" s="59"/>
      <c r="G113" s="59"/>
      <c r="H113" s="59"/>
      <c r="I113" s="59"/>
      <c r="J113" s="59"/>
    </row>
    <row r="114" spans="2:10" x14ac:dyDescent="0.25">
      <c r="B114" s="59"/>
      <c r="C114" s="59"/>
      <c r="D114" s="59"/>
      <c r="E114" s="59"/>
      <c r="F114" s="59"/>
      <c r="G114" s="59"/>
      <c r="H114" s="59"/>
      <c r="I114" s="59"/>
      <c r="J114" s="59"/>
    </row>
    <row r="115" spans="2:10" x14ac:dyDescent="0.25">
      <c r="B115" s="59"/>
      <c r="C115" s="59"/>
      <c r="D115" s="59"/>
      <c r="E115" s="59"/>
      <c r="F115" s="59"/>
      <c r="G115" s="59"/>
      <c r="H115" s="59"/>
      <c r="I115" s="59"/>
      <c r="J115" s="59"/>
    </row>
    <row r="116" spans="2:10" x14ac:dyDescent="0.25">
      <c r="B116" s="59"/>
      <c r="C116" s="59"/>
      <c r="D116" s="59"/>
      <c r="E116" s="59"/>
      <c r="F116" s="59"/>
      <c r="G116" s="59"/>
      <c r="H116" s="59"/>
      <c r="I116" s="59"/>
      <c r="J116" s="59"/>
    </row>
    <row r="117" spans="2:10" x14ac:dyDescent="0.25">
      <c r="B117" s="59"/>
      <c r="C117" s="59"/>
      <c r="D117" s="59"/>
      <c r="E117" s="59"/>
      <c r="F117" s="59"/>
      <c r="G117" s="59"/>
      <c r="H117" s="59"/>
      <c r="I117" s="59"/>
      <c r="J117" s="59"/>
    </row>
    <row r="118" spans="2:10" x14ac:dyDescent="0.25">
      <c r="B118" s="59"/>
      <c r="C118" s="59"/>
      <c r="D118" s="59"/>
      <c r="E118" s="59"/>
      <c r="F118" s="59"/>
      <c r="G118" s="59"/>
      <c r="H118" s="59"/>
      <c r="I118" s="59"/>
      <c r="J118" s="59"/>
    </row>
    <row r="119" spans="2:10" x14ac:dyDescent="0.25">
      <c r="B119" s="59"/>
      <c r="C119" s="59"/>
      <c r="D119" s="59"/>
      <c r="E119" s="59"/>
      <c r="F119" s="59"/>
      <c r="G119" s="59"/>
      <c r="H119" s="59"/>
      <c r="I119" s="59"/>
      <c r="J119" s="59"/>
    </row>
    <row r="120" spans="2:10" x14ac:dyDescent="0.25">
      <c r="B120" s="59"/>
      <c r="C120" s="59"/>
      <c r="D120" s="59"/>
      <c r="E120" s="59"/>
      <c r="F120" s="59"/>
      <c r="G120" s="59"/>
      <c r="H120" s="59"/>
      <c r="I120" s="59"/>
      <c r="J120" s="59"/>
    </row>
    <row r="121" spans="2:10" x14ac:dyDescent="0.25">
      <c r="B121" s="59"/>
      <c r="C121" s="59"/>
      <c r="D121" s="59"/>
      <c r="E121" s="59"/>
      <c r="F121" s="59"/>
      <c r="G121" s="59"/>
      <c r="H121" s="59"/>
      <c r="I121" s="59"/>
      <c r="J121" s="59"/>
    </row>
    <row r="122" spans="2:10" x14ac:dyDescent="0.25">
      <c r="B122" s="59"/>
      <c r="C122" s="59"/>
      <c r="D122" s="59"/>
      <c r="E122" s="59"/>
      <c r="F122" s="59"/>
      <c r="G122" s="59"/>
      <c r="H122" s="59"/>
      <c r="I122" s="59"/>
      <c r="J122" s="59"/>
    </row>
    <row r="123" spans="2:10" x14ac:dyDescent="0.25">
      <c r="B123" s="59"/>
      <c r="C123" s="59"/>
      <c r="D123" s="59"/>
      <c r="E123" s="59"/>
      <c r="F123" s="59"/>
      <c r="G123" s="59"/>
      <c r="H123" s="59"/>
      <c r="I123" s="59"/>
      <c r="J123" s="59"/>
    </row>
    <row r="124" spans="2:10" x14ac:dyDescent="0.25">
      <c r="B124" s="59"/>
      <c r="C124" s="59"/>
      <c r="D124" s="59"/>
      <c r="E124" s="59"/>
      <c r="F124" s="59"/>
      <c r="G124" s="59"/>
      <c r="H124" s="59"/>
      <c r="I124" s="59"/>
      <c r="J124" s="59"/>
    </row>
    <row r="125" spans="2:10" x14ac:dyDescent="0.25">
      <c r="B125" s="59"/>
      <c r="C125" s="59"/>
      <c r="D125" s="59"/>
      <c r="E125" s="59"/>
      <c r="F125" s="59"/>
      <c r="G125" s="59"/>
      <c r="H125" s="59"/>
      <c r="I125" s="59"/>
      <c r="J125" s="59"/>
    </row>
    <row r="126" spans="2:10" x14ac:dyDescent="0.25">
      <c r="B126" s="59"/>
      <c r="C126" s="59"/>
      <c r="D126" s="59"/>
      <c r="E126" s="59"/>
      <c r="F126" s="59"/>
      <c r="G126" s="59"/>
      <c r="H126" s="59"/>
      <c r="I126" s="59"/>
      <c r="J126" s="59"/>
    </row>
    <row r="127" spans="2:10" x14ac:dyDescent="0.25">
      <c r="B127" s="59"/>
      <c r="C127" s="59"/>
      <c r="D127" s="59"/>
      <c r="E127" s="59"/>
      <c r="F127" s="59"/>
      <c r="G127" s="59"/>
      <c r="H127" s="59"/>
      <c r="I127" s="59"/>
      <c r="J127" s="59"/>
    </row>
    <row r="128" spans="2:10" x14ac:dyDescent="0.25">
      <c r="B128" s="59"/>
      <c r="C128" s="59"/>
      <c r="D128" s="59"/>
      <c r="E128" s="59"/>
      <c r="F128" s="59"/>
      <c r="G128" s="59"/>
      <c r="H128" s="59"/>
      <c r="I128" s="59"/>
      <c r="J128" s="59"/>
    </row>
    <row r="129" spans="2:10" x14ac:dyDescent="0.25">
      <c r="B129" s="59"/>
      <c r="C129" s="59"/>
      <c r="D129" s="59"/>
      <c r="E129" s="59"/>
      <c r="F129" s="59"/>
      <c r="G129" s="59"/>
      <c r="H129" s="59"/>
      <c r="I129" s="59"/>
      <c r="J129" s="59"/>
    </row>
    <row r="130" spans="2:10" x14ac:dyDescent="0.25">
      <c r="B130" s="59"/>
      <c r="C130" s="59"/>
      <c r="D130" s="59"/>
      <c r="E130" s="59"/>
      <c r="F130" s="59"/>
      <c r="G130" s="59"/>
      <c r="H130" s="59"/>
      <c r="I130" s="59"/>
      <c r="J130" s="59"/>
    </row>
    <row r="131" spans="2:10" x14ac:dyDescent="0.25">
      <c r="B131" s="59"/>
      <c r="C131" s="59"/>
      <c r="D131" s="59"/>
      <c r="E131" s="59"/>
      <c r="F131" s="59"/>
      <c r="G131" s="59"/>
      <c r="H131" s="59"/>
      <c r="I131" s="59"/>
      <c r="J131" s="59"/>
    </row>
    <row r="132" spans="2:10" x14ac:dyDescent="0.25">
      <c r="B132" s="59"/>
      <c r="C132" s="59"/>
      <c r="D132" s="59"/>
      <c r="E132" s="59"/>
      <c r="F132" s="59"/>
      <c r="G132" s="59"/>
      <c r="H132" s="59"/>
      <c r="I132" s="59"/>
      <c r="J132" s="59"/>
    </row>
    <row r="133" spans="2:10" x14ac:dyDescent="0.25">
      <c r="B133" s="59"/>
      <c r="C133" s="59"/>
      <c r="D133" s="59"/>
      <c r="E133" s="59"/>
      <c r="F133" s="59"/>
      <c r="G133" s="59"/>
      <c r="H133" s="59"/>
      <c r="I133" s="59"/>
      <c r="J133" s="59"/>
    </row>
    <row r="134" spans="2:10" x14ac:dyDescent="0.25">
      <c r="B134" s="59"/>
      <c r="C134" s="59"/>
      <c r="D134" s="59"/>
      <c r="E134" s="59"/>
      <c r="F134" s="59"/>
      <c r="G134" s="59"/>
      <c r="H134" s="59"/>
      <c r="I134" s="59"/>
      <c r="J134" s="59"/>
    </row>
    <row r="135" spans="2:10" x14ac:dyDescent="0.25">
      <c r="B135" s="59"/>
      <c r="C135" s="59"/>
      <c r="D135" s="59"/>
      <c r="E135" s="59"/>
      <c r="F135" s="59"/>
      <c r="G135" s="59"/>
      <c r="H135" s="59"/>
      <c r="I135" s="59"/>
      <c r="J135" s="59"/>
    </row>
    <row r="136" spans="2:10" x14ac:dyDescent="0.25">
      <c r="B136" s="59"/>
      <c r="C136" s="59"/>
      <c r="D136" s="59"/>
      <c r="E136" s="59"/>
      <c r="F136" s="59"/>
      <c r="G136" s="59"/>
      <c r="H136" s="59"/>
      <c r="I136" s="59"/>
      <c r="J136" s="59"/>
    </row>
    <row r="137" spans="2:10" x14ac:dyDescent="0.25">
      <c r="B137" s="59"/>
      <c r="C137" s="59"/>
      <c r="D137" s="59"/>
      <c r="E137" s="59"/>
      <c r="F137" s="59"/>
      <c r="G137" s="59"/>
      <c r="H137" s="59"/>
      <c r="I137" s="59"/>
      <c r="J137" s="59"/>
    </row>
    <row r="138" spans="2:10" x14ac:dyDescent="0.25">
      <c r="B138" s="59"/>
      <c r="C138" s="59"/>
      <c r="D138" s="59"/>
      <c r="E138" s="59"/>
      <c r="F138" s="59"/>
      <c r="G138" s="59"/>
      <c r="H138" s="59"/>
      <c r="I138" s="59"/>
      <c r="J138" s="59"/>
    </row>
    <row r="139" spans="2:10" x14ac:dyDescent="0.25">
      <c r="B139" s="59"/>
      <c r="C139" s="59"/>
      <c r="D139" s="59"/>
      <c r="E139" s="59"/>
      <c r="F139" s="59"/>
      <c r="G139" s="59"/>
      <c r="H139" s="59"/>
      <c r="I139" s="59"/>
      <c r="J139" s="59"/>
    </row>
    <row r="140" spans="2:10" x14ac:dyDescent="0.25">
      <c r="B140" s="59"/>
      <c r="C140" s="59"/>
      <c r="D140" s="59"/>
      <c r="E140" s="59"/>
      <c r="F140" s="59"/>
      <c r="G140" s="59"/>
      <c r="H140" s="59"/>
      <c r="I140" s="59"/>
      <c r="J140" s="59"/>
    </row>
    <row r="141" spans="2:10" x14ac:dyDescent="0.25">
      <c r="B141" s="59"/>
      <c r="C141" s="59"/>
      <c r="D141" s="59"/>
      <c r="E141" s="59"/>
      <c r="F141" s="59"/>
      <c r="G141" s="59"/>
      <c r="H141" s="59"/>
      <c r="I141" s="59"/>
      <c r="J141" s="59"/>
    </row>
    <row r="142" spans="2:10" x14ac:dyDescent="0.25">
      <c r="B142" s="59"/>
      <c r="C142" s="59"/>
      <c r="D142" s="59"/>
      <c r="E142" s="59"/>
      <c r="F142" s="59"/>
      <c r="G142" s="59"/>
      <c r="H142" s="59"/>
      <c r="I142" s="59"/>
      <c r="J142" s="59"/>
    </row>
    <row r="143" spans="2:10" x14ac:dyDescent="0.25">
      <c r="B143" s="59"/>
      <c r="C143" s="59"/>
      <c r="D143" s="59"/>
      <c r="E143" s="59"/>
      <c r="F143" s="59"/>
      <c r="G143" s="59"/>
      <c r="H143" s="59"/>
      <c r="I143" s="59"/>
      <c r="J143" s="59"/>
    </row>
    <row r="144" spans="2:10" x14ac:dyDescent="0.25">
      <c r="B144" s="59"/>
      <c r="C144" s="59"/>
      <c r="D144" s="59"/>
      <c r="E144" s="59"/>
      <c r="F144" s="59"/>
      <c r="G144" s="59"/>
      <c r="H144" s="59"/>
      <c r="I144" s="59"/>
      <c r="J144" s="59"/>
    </row>
    <row r="145" spans="2:10" x14ac:dyDescent="0.25">
      <c r="B145" s="59"/>
      <c r="C145" s="59"/>
      <c r="D145" s="59"/>
      <c r="E145" s="59"/>
      <c r="F145" s="59"/>
      <c r="G145" s="59"/>
      <c r="H145" s="59"/>
      <c r="I145" s="59"/>
      <c r="J145" s="59"/>
    </row>
    <row r="146" spans="2:10" x14ac:dyDescent="0.25">
      <c r="B146" s="59"/>
      <c r="C146" s="59"/>
      <c r="D146" s="59"/>
      <c r="E146" s="59"/>
      <c r="F146" s="59"/>
      <c r="G146" s="59"/>
      <c r="H146" s="59"/>
      <c r="I146" s="59"/>
      <c r="J146" s="59"/>
    </row>
    <row r="147" spans="2:10" x14ac:dyDescent="0.25">
      <c r="B147" s="59"/>
      <c r="C147" s="59"/>
      <c r="D147" s="59"/>
      <c r="E147" s="59"/>
      <c r="F147" s="59"/>
      <c r="G147" s="59"/>
      <c r="H147" s="59"/>
      <c r="I147" s="59"/>
      <c r="J147" s="59"/>
    </row>
    <row r="148" spans="2:10" x14ac:dyDescent="0.25">
      <c r="B148" s="59"/>
      <c r="C148" s="59"/>
      <c r="D148" s="59"/>
      <c r="E148" s="59"/>
      <c r="F148" s="59"/>
      <c r="G148" s="59"/>
      <c r="H148" s="59"/>
      <c r="I148" s="59"/>
      <c r="J148" s="59"/>
    </row>
    <row r="149" spans="2:10" x14ac:dyDescent="0.25">
      <c r="B149" s="59"/>
      <c r="C149" s="59"/>
      <c r="D149" s="59"/>
      <c r="E149" s="59"/>
      <c r="F149" s="59"/>
      <c r="G149" s="59"/>
      <c r="H149" s="59"/>
      <c r="I149" s="59"/>
      <c r="J149" s="59"/>
    </row>
    <row r="150" spans="2:10" x14ac:dyDescent="0.25">
      <c r="B150" s="59"/>
      <c r="C150" s="59"/>
      <c r="D150" s="59"/>
      <c r="E150" s="59"/>
      <c r="F150" s="59"/>
      <c r="G150" s="59"/>
      <c r="H150" s="59"/>
      <c r="I150" s="59"/>
      <c r="J150" s="59"/>
    </row>
    <row r="151" spans="2:10" x14ac:dyDescent="0.25">
      <c r="B151" s="59"/>
      <c r="C151" s="59"/>
      <c r="D151" s="59"/>
      <c r="E151" s="59"/>
      <c r="F151" s="59"/>
      <c r="G151" s="59"/>
      <c r="H151" s="59"/>
      <c r="I151" s="59"/>
      <c r="J151" s="59"/>
    </row>
    <row r="152" spans="2:10" x14ac:dyDescent="0.25">
      <c r="B152" s="59"/>
      <c r="C152" s="59"/>
      <c r="D152" s="59"/>
      <c r="E152" s="59"/>
      <c r="F152" s="59"/>
      <c r="G152" s="59"/>
      <c r="H152" s="59"/>
      <c r="I152" s="59"/>
      <c r="J152" s="59"/>
    </row>
    <row r="153" spans="2:10" x14ac:dyDescent="0.25">
      <c r="B153" s="59"/>
      <c r="C153" s="59"/>
      <c r="D153" s="59"/>
      <c r="E153" s="59"/>
      <c r="F153" s="59"/>
      <c r="G153" s="59"/>
      <c r="H153" s="59"/>
      <c r="I153" s="59"/>
      <c r="J153" s="59"/>
    </row>
    <row r="154" spans="2:10" x14ac:dyDescent="0.25">
      <c r="B154" s="59"/>
      <c r="C154" s="59"/>
      <c r="D154" s="59"/>
      <c r="E154" s="59"/>
      <c r="F154" s="59"/>
      <c r="G154" s="59"/>
      <c r="H154" s="59"/>
      <c r="I154" s="59"/>
      <c r="J154" s="59"/>
    </row>
    <row r="155" spans="2:10" x14ac:dyDescent="0.25">
      <c r="B155" s="59"/>
      <c r="C155" s="59"/>
      <c r="D155" s="59"/>
      <c r="E155" s="59"/>
      <c r="F155" s="59"/>
      <c r="G155" s="59"/>
      <c r="H155" s="59"/>
      <c r="I155" s="59"/>
      <c r="J155" s="59"/>
    </row>
    <row r="156" spans="2:10" x14ac:dyDescent="0.25">
      <c r="B156" s="59"/>
      <c r="C156" s="59"/>
      <c r="D156" s="59"/>
      <c r="E156" s="59"/>
      <c r="F156" s="59"/>
      <c r="G156" s="59"/>
      <c r="H156" s="59"/>
      <c r="I156" s="59"/>
      <c r="J156" s="59"/>
    </row>
    <row r="157" spans="2:10" x14ac:dyDescent="0.25">
      <c r="B157" s="59"/>
      <c r="C157" s="59"/>
      <c r="D157" s="59"/>
      <c r="E157" s="59"/>
      <c r="F157" s="59"/>
      <c r="G157" s="59"/>
      <c r="H157" s="59"/>
      <c r="I157" s="59"/>
      <c r="J157" s="59"/>
    </row>
    <row r="158" spans="2:10" x14ac:dyDescent="0.25">
      <c r="B158" s="59"/>
      <c r="C158" s="59"/>
      <c r="D158" s="59"/>
      <c r="E158" s="59"/>
      <c r="F158" s="59"/>
      <c r="G158" s="59"/>
      <c r="H158" s="59"/>
      <c r="I158" s="59"/>
      <c r="J158" s="59"/>
    </row>
    <row r="159" spans="2:10" x14ac:dyDescent="0.25">
      <c r="B159" s="59"/>
      <c r="C159" s="59"/>
      <c r="D159" s="59"/>
      <c r="E159" s="59"/>
      <c r="F159" s="59"/>
      <c r="G159" s="59"/>
      <c r="H159" s="59"/>
      <c r="I159" s="59"/>
      <c r="J159" s="59"/>
    </row>
    <row r="160" spans="2:10" x14ac:dyDescent="0.25">
      <c r="B160" s="58"/>
      <c r="C160" s="58"/>
      <c r="D160" s="58"/>
      <c r="E160" s="58"/>
      <c r="F160" s="58"/>
      <c r="G160" s="58"/>
      <c r="H160" s="58"/>
      <c r="I160" s="58"/>
      <c r="J160" s="58"/>
    </row>
    <row r="161" spans="2:10" x14ac:dyDescent="0.25"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2:10" x14ac:dyDescent="0.25"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2:10" x14ac:dyDescent="0.25">
      <c r="B163" s="58"/>
      <c r="C163" s="58"/>
      <c r="D163" s="58"/>
      <c r="E163" s="58"/>
      <c r="F163" s="58"/>
      <c r="G163" s="58"/>
      <c r="H163" s="58"/>
      <c r="I163" s="58"/>
      <c r="J163" s="58"/>
    </row>
    <row r="164" spans="2:10" x14ac:dyDescent="0.25">
      <c r="B164" s="58"/>
      <c r="C164" s="58"/>
      <c r="D164" s="58"/>
      <c r="E164" s="58"/>
      <c r="F164" s="58"/>
      <c r="G164" s="58"/>
      <c r="H164" s="58"/>
      <c r="I164" s="58"/>
      <c r="J164" s="58"/>
    </row>
    <row r="165" spans="2:10" x14ac:dyDescent="0.25">
      <c r="B165" s="58"/>
      <c r="C165" s="58"/>
      <c r="D165" s="58"/>
      <c r="E165" s="58"/>
      <c r="F165" s="58"/>
      <c r="G165" s="58"/>
      <c r="H165" s="58"/>
      <c r="I165" s="58"/>
      <c r="J165" s="58"/>
    </row>
    <row r="166" spans="2:10" x14ac:dyDescent="0.25">
      <c r="B166" s="58"/>
      <c r="C166" s="58"/>
      <c r="D166" s="58"/>
      <c r="E166" s="58"/>
      <c r="F166" s="58"/>
      <c r="G166" s="58"/>
      <c r="H166" s="58"/>
      <c r="I166" s="58"/>
      <c r="J166" s="58"/>
    </row>
    <row r="167" spans="2:10" x14ac:dyDescent="0.25">
      <c r="B167" s="58"/>
      <c r="C167" s="58"/>
      <c r="D167" s="58"/>
      <c r="E167" s="58"/>
      <c r="F167" s="58"/>
      <c r="G167" s="58"/>
      <c r="H167" s="58"/>
      <c r="I167" s="58"/>
      <c r="J167" s="58"/>
    </row>
    <row r="168" spans="2:10" x14ac:dyDescent="0.25">
      <c r="B168" s="58"/>
      <c r="C168" s="58"/>
      <c r="D168" s="58"/>
      <c r="E168" s="58"/>
      <c r="F168" s="58"/>
      <c r="G168" s="58"/>
      <c r="H168" s="58"/>
      <c r="I168" s="58"/>
      <c r="J168" s="58"/>
    </row>
    <row r="169" spans="2:10" x14ac:dyDescent="0.25">
      <c r="B169" s="58"/>
      <c r="C169" s="58"/>
      <c r="D169" s="58"/>
      <c r="E169" s="58"/>
      <c r="F169" s="58"/>
      <c r="G169" s="58"/>
      <c r="H169" s="58"/>
      <c r="I169" s="58"/>
      <c r="J169" s="58"/>
    </row>
    <row r="170" spans="2:10" x14ac:dyDescent="0.25">
      <c r="B170" s="58"/>
      <c r="C170" s="58"/>
      <c r="D170" s="58"/>
      <c r="E170" s="58"/>
      <c r="F170" s="58"/>
      <c r="G170" s="58"/>
      <c r="H170" s="58"/>
      <c r="I170" s="58"/>
      <c r="J170" s="58"/>
    </row>
    <row r="171" spans="2:10" x14ac:dyDescent="0.25"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2:10" x14ac:dyDescent="0.25"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2:10" x14ac:dyDescent="0.25">
      <c r="B173" s="58"/>
      <c r="C173" s="58"/>
      <c r="D173" s="58"/>
      <c r="E173" s="58"/>
      <c r="F173" s="58"/>
      <c r="G173" s="58"/>
      <c r="H173" s="58"/>
      <c r="I173" s="58"/>
      <c r="J173" s="58"/>
    </row>
    <row r="174" spans="2:10" x14ac:dyDescent="0.25">
      <c r="B174" s="58"/>
      <c r="C174" s="58"/>
      <c r="D174" s="58"/>
      <c r="E174" s="58"/>
      <c r="F174" s="58"/>
      <c r="G174" s="58"/>
      <c r="H174" s="58"/>
      <c r="I174" s="58"/>
      <c r="J174" s="58"/>
    </row>
    <row r="175" spans="2:10" x14ac:dyDescent="0.25">
      <c r="B175" s="58"/>
      <c r="C175" s="58"/>
      <c r="D175" s="58"/>
      <c r="E175" s="58"/>
      <c r="F175" s="58"/>
      <c r="G175" s="58"/>
      <c r="H175" s="58"/>
      <c r="I175" s="58"/>
      <c r="J175" s="58"/>
    </row>
    <row r="176" spans="2:10" x14ac:dyDescent="0.25">
      <c r="B176" s="58"/>
      <c r="C176" s="58"/>
      <c r="D176" s="58"/>
      <c r="E176" s="58"/>
      <c r="F176" s="58"/>
      <c r="G176" s="58"/>
      <c r="H176" s="58"/>
      <c r="I176" s="58"/>
      <c r="J176" s="58"/>
    </row>
    <row r="177" spans="2:10" x14ac:dyDescent="0.25">
      <c r="B177" s="58"/>
      <c r="C177" s="58"/>
      <c r="D177" s="58"/>
      <c r="E177" s="58"/>
      <c r="F177" s="58"/>
      <c r="G177" s="58"/>
      <c r="H177" s="58"/>
      <c r="I177" s="58"/>
      <c r="J177" s="58"/>
    </row>
    <row r="178" spans="2:10" x14ac:dyDescent="0.25">
      <c r="B178" s="58"/>
      <c r="C178" s="58"/>
      <c r="D178" s="58"/>
      <c r="E178" s="58"/>
      <c r="F178" s="58"/>
      <c r="G178" s="58"/>
      <c r="H178" s="58"/>
      <c r="I178" s="58"/>
      <c r="J178" s="58"/>
    </row>
    <row r="179" spans="2:10" x14ac:dyDescent="0.25">
      <c r="B179" s="58"/>
      <c r="C179" s="58"/>
      <c r="D179" s="58"/>
      <c r="E179" s="58"/>
      <c r="F179" s="58"/>
      <c r="G179" s="58"/>
      <c r="H179" s="58"/>
      <c r="I179" s="58"/>
      <c r="J179" s="58"/>
    </row>
    <row r="180" spans="2:10" x14ac:dyDescent="0.25">
      <c r="B180" s="58"/>
      <c r="C180" s="58"/>
      <c r="D180" s="58"/>
      <c r="E180" s="58"/>
      <c r="F180" s="58"/>
      <c r="G180" s="58"/>
      <c r="H180" s="58"/>
      <c r="I180" s="58"/>
      <c r="J180" s="58"/>
    </row>
    <row r="181" spans="2:10" x14ac:dyDescent="0.25"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2:10" x14ac:dyDescent="0.25">
      <c r="B182" s="58"/>
      <c r="C182" s="58"/>
      <c r="D182" s="58"/>
      <c r="E182" s="58"/>
      <c r="F182" s="58"/>
      <c r="G182" s="58"/>
      <c r="H182" s="58"/>
      <c r="I182" s="58"/>
      <c r="J182" s="58"/>
    </row>
    <row r="183" spans="2:10" x14ac:dyDescent="0.25">
      <c r="B183" s="58"/>
      <c r="C183" s="58"/>
      <c r="D183" s="58"/>
      <c r="E183" s="58"/>
      <c r="F183" s="58"/>
      <c r="G183" s="58"/>
      <c r="H183" s="58"/>
      <c r="I183" s="58"/>
      <c r="J183" s="58"/>
    </row>
    <row r="184" spans="2:10" x14ac:dyDescent="0.25">
      <c r="B184" s="58"/>
      <c r="C184" s="58"/>
      <c r="D184" s="58"/>
      <c r="E184" s="58"/>
      <c r="F184" s="58"/>
      <c r="G184" s="58"/>
      <c r="H184" s="58"/>
      <c r="I184" s="58"/>
      <c r="J184" s="58"/>
    </row>
    <row r="185" spans="2:10" x14ac:dyDescent="0.25">
      <c r="B185" s="58"/>
      <c r="C185" s="58"/>
      <c r="D185" s="58"/>
      <c r="E185" s="58"/>
      <c r="F185" s="58"/>
      <c r="G185" s="58"/>
      <c r="H185" s="58"/>
      <c r="I185" s="58"/>
      <c r="J185" s="58"/>
    </row>
    <row r="186" spans="2:10" x14ac:dyDescent="0.25">
      <c r="B186" s="58"/>
      <c r="C186" s="58"/>
      <c r="D186" s="58"/>
      <c r="E186" s="58"/>
      <c r="F186" s="58"/>
      <c r="G186" s="58"/>
      <c r="H186" s="58"/>
      <c r="I186" s="58"/>
      <c r="J186" s="58"/>
    </row>
    <row r="187" spans="2:10" x14ac:dyDescent="0.25">
      <c r="B187" s="58"/>
      <c r="C187" s="58"/>
      <c r="D187" s="58"/>
      <c r="E187" s="58"/>
      <c r="F187" s="58"/>
      <c r="G187" s="58"/>
      <c r="H187" s="58"/>
      <c r="I187" s="58"/>
      <c r="J187" s="58"/>
    </row>
    <row r="188" spans="2:10" x14ac:dyDescent="0.25">
      <c r="B188" s="58"/>
      <c r="C188" s="58"/>
      <c r="D188" s="58"/>
      <c r="E188" s="58"/>
      <c r="F188" s="58"/>
      <c r="G188" s="58"/>
      <c r="H188" s="58"/>
      <c r="I188" s="58"/>
      <c r="J188" s="58"/>
    </row>
    <row r="189" spans="2:10" x14ac:dyDescent="0.25">
      <c r="B189" s="58"/>
      <c r="C189" s="58"/>
      <c r="D189" s="58"/>
      <c r="E189" s="58"/>
      <c r="F189" s="58"/>
      <c r="G189" s="58"/>
      <c r="H189" s="58"/>
      <c r="I189" s="58"/>
      <c r="J189" s="58"/>
    </row>
    <row r="190" spans="2:10" x14ac:dyDescent="0.25">
      <c r="B190" s="58"/>
      <c r="C190" s="58"/>
      <c r="D190" s="58"/>
      <c r="E190" s="58"/>
      <c r="F190" s="58"/>
      <c r="G190" s="58"/>
      <c r="H190" s="58"/>
      <c r="I190" s="58"/>
      <c r="J190" s="58"/>
    </row>
    <row r="191" spans="2:10" x14ac:dyDescent="0.25">
      <c r="B191" s="58"/>
      <c r="C191" s="58"/>
      <c r="D191" s="58"/>
      <c r="E191" s="58"/>
      <c r="F191" s="58"/>
      <c r="G191" s="58"/>
      <c r="H191" s="58"/>
      <c r="I191" s="58"/>
      <c r="J191" s="58"/>
    </row>
    <row r="192" spans="2:10" x14ac:dyDescent="0.25">
      <c r="B192" s="58"/>
      <c r="C192" s="58"/>
      <c r="D192" s="58"/>
      <c r="E192" s="58"/>
      <c r="F192" s="58"/>
      <c r="G192" s="58"/>
      <c r="H192" s="58"/>
      <c r="I192" s="58"/>
      <c r="J192" s="58"/>
    </row>
    <row r="193" spans="2:10" x14ac:dyDescent="0.25">
      <c r="B193" s="58"/>
      <c r="C193" s="58"/>
      <c r="D193" s="58"/>
      <c r="E193" s="58"/>
      <c r="F193" s="58"/>
      <c r="G193" s="58"/>
      <c r="H193" s="58"/>
      <c r="I193" s="58"/>
      <c r="J193" s="58"/>
    </row>
    <row r="194" spans="2:10" x14ac:dyDescent="0.25">
      <c r="B194" s="58"/>
      <c r="C194" s="58"/>
      <c r="D194" s="58"/>
      <c r="E194" s="58"/>
      <c r="F194" s="58"/>
      <c r="G194" s="58"/>
      <c r="H194" s="58"/>
      <c r="I194" s="58"/>
      <c r="J194" s="58"/>
    </row>
    <row r="195" spans="2:10" x14ac:dyDescent="0.25">
      <c r="B195" s="58"/>
      <c r="C195" s="58"/>
      <c r="D195" s="58"/>
      <c r="E195" s="58"/>
      <c r="F195" s="58"/>
      <c r="G195" s="58"/>
      <c r="H195" s="58"/>
      <c r="I195" s="58"/>
      <c r="J195" s="58"/>
    </row>
    <row r="196" spans="2:10" x14ac:dyDescent="0.25">
      <c r="B196" s="58"/>
      <c r="C196" s="58"/>
      <c r="D196" s="58"/>
      <c r="E196" s="58"/>
      <c r="F196" s="58"/>
      <c r="G196" s="58"/>
      <c r="H196" s="58"/>
      <c r="I196" s="58"/>
      <c r="J196" s="58"/>
    </row>
    <row r="197" spans="2:10" x14ac:dyDescent="0.25">
      <c r="B197" s="58"/>
      <c r="C197" s="58"/>
      <c r="D197" s="58"/>
      <c r="E197" s="58"/>
      <c r="F197" s="58"/>
      <c r="G197" s="58"/>
      <c r="H197" s="58"/>
      <c r="I197" s="58"/>
      <c r="J197" s="58"/>
    </row>
    <row r="198" spans="2:10" x14ac:dyDescent="0.25">
      <c r="B198" s="58"/>
      <c r="C198" s="58"/>
      <c r="D198" s="58"/>
      <c r="E198" s="58"/>
      <c r="F198" s="58"/>
      <c r="G198" s="58"/>
      <c r="H198" s="58"/>
      <c r="I198" s="58"/>
      <c r="J198" s="58"/>
    </row>
    <row r="199" spans="2:10" x14ac:dyDescent="0.25">
      <c r="B199" s="58"/>
      <c r="C199" s="58"/>
      <c r="D199" s="58"/>
      <c r="E199" s="58"/>
      <c r="F199" s="58"/>
      <c r="G199" s="58"/>
      <c r="H199" s="58"/>
      <c r="I199" s="58"/>
      <c r="J199" s="58"/>
    </row>
    <row r="200" spans="2:10" x14ac:dyDescent="0.25">
      <c r="B200" s="58"/>
      <c r="C200" s="58"/>
      <c r="D200" s="58"/>
      <c r="E200" s="58"/>
      <c r="F200" s="58"/>
      <c r="G200" s="58"/>
      <c r="H200" s="58"/>
      <c r="I200" s="58"/>
      <c r="J200" s="58"/>
    </row>
    <row r="201" spans="2:10" x14ac:dyDescent="0.25">
      <c r="B201" s="58"/>
      <c r="C201" s="58"/>
      <c r="D201" s="58"/>
      <c r="E201" s="58"/>
      <c r="F201" s="58"/>
      <c r="G201" s="58"/>
      <c r="H201" s="58"/>
      <c r="I201" s="58"/>
      <c r="J201" s="58"/>
    </row>
    <row r="202" spans="2:10" x14ac:dyDescent="0.25">
      <c r="B202" s="58"/>
      <c r="C202" s="58"/>
      <c r="D202" s="58"/>
      <c r="E202" s="58"/>
      <c r="F202" s="58"/>
      <c r="G202" s="58"/>
      <c r="H202" s="58"/>
      <c r="I202" s="58"/>
      <c r="J202" s="58"/>
    </row>
    <row r="203" spans="2:10" x14ac:dyDescent="0.25">
      <c r="B203" s="58"/>
      <c r="C203" s="58"/>
      <c r="D203" s="58"/>
      <c r="E203" s="58"/>
      <c r="F203" s="58"/>
      <c r="G203" s="58"/>
      <c r="H203" s="58"/>
      <c r="I203" s="58"/>
      <c r="J203" s="58"/>
    </row>
    <row r="204" spans="2:10" x14ac:dyDescent="0.25">
      <c r="B204" s="58"/>
      <c r="C204" s="58"/>
      <c r="D204" s="58"/>
      <c r="E204" s="58"/>
      <c r="F204" s="58"/>
      <c r="G204" s="58"/>
      <c r="H204" s="58"/>
      <c r="I204" s="58"/>
      <c r="J204" s="58"/>
    </row>
    <row r="205" spans="2:10" x14ac:dyDescent="0.25">
      <c r="B205" s="58"/>
      <c r="C205" s="58"/>
      <c r="D205" s="58"/>
      <c r="E205" s="58"/>
      <c r="F205" s="58"/>
      <c r="G205" s="58"/>
      <c r="H205" s="58"/>
      <c r="I205" s="58"/>
      <c r="J205" s="58"/>
    </row>
    <row r="206" spans="2:10" x14ac:dyDescent="0.25">
      <c r="B206" s="58"/>
      <c r="C206" s="58"/>
      <c r="D206" s="58"/>
      <c r="E206" s="58"/>
      <c r="F206" s="58"/>
      <c r="G206" s="58"/>
      <c r="H206" s="58"/>
      <c r="I206" s="58"/>
      <c r="J206" s="58"/>
    </row>
    <row r="207" spans="2:10" x14ac:dyDescent="0.25">
      <c r="B207" s="58"/>
      <c r="C207" s="58"/>
      <c r="D207" s="58"/>
      <c r="E207" s="58"/>
      <c r="F207" s="58"/>
      <c r="G207" s="58"/>
      <c r="H207" s="58"/>
      <c r="I207" s="58"/>
      <c r="J207" s="58"/>
    </row>
    <row r="208" spans="2:10" x14ac:dyDescent="0.25">
      <c r="B208" s="58"/>
      <c r="C208" s="58"/>
      <c r="D208" s="58"/>
      <c r="E208" s="58"/>
      <c r="F208" s="58"/>
      <c r="G208" s="58"/>
      <c r="H208" s="58"/>
      <c r="I208" s="58"/>
      <c r="J208" s="58"/>
    </row>
    <row r="209" spans="2:10" x14ac:dyDescent="0.25">
      <c r="B209" s="58"/>
      <c r="C209" s="58"/>
      <c r="D209" s="58"/>
      <c r="E209" s="58"/>
      <c r="F209" s="58"/>
      <c r="G209" s="58"/>
      <c r="H209" s="58"/>
      <c r="I209" s="58"/>
      <c r="J209" s="58"/>
    </row>
    <row r="210" spans="2:10" x14ac:dyDescent="0.25">
      <c r="B210" s="58"/>
      <c r="C210" s="58"/>
      <c r="D210" s="58"/>
      <c r="E210" s="58"/>
      <c r="F210" s="58"/>
      <c r="G210" s="58"/>
      <c r="H210" s="58"/>
      <c r="I210" s="58"/>
      <c r="J210" s="58"/>
    </row>
    <row r="211" spans="2:10" x14ac:dyDescent="0.25">
      <c r="B211" s="58"/>
      <c r="C211" s="58"/>
      <c r="D211" s="58"/>
      <c r="E211" s="58"/>
      <c r="F211" s="58"/>
      <c r="G211" s="58"/>
      <c r="H211" s="58"/>
      <c r="I211" s="58"/>
      <c r="J211" s="58"/>
    </row>
    <row r="212" spans="2:10" x14ac:dyDescent="0.25">
      <c r="B212" s="58"/>
      <c r="C212" s="58"/>
      <c r="D212" s="58"/>
      <c r="E212" s="58"/>
      <c r="F212" s="58"/>
      <c r="G212" s="58"/>
      <c r="H212" s="58"/>
      <c r="I212" s="58"/>
      <c r="J212" s="58"/>
    </row>
    <row r="213" spans="2:10" x14ac:dyDescent="0.25">
      <c r="B213" s="58"/>
      <c r="C213" s="58"/>
      <c r="D213" s="58"/>
      <c r="E213" s="58"/>
      <c r="F213" s="58"/>
      <c r="G213" s="58"/>
      <c r="H213" s="58"/>
      <c r="I213" s="58"/>
      <c r="J213" s="58"/>
    </row>
    <row r="214" spans="2:10" x14ac:dyDescent="0.25">
      <c r="B214" s="58"/>
      <c r="C214" s="58"/>
      <c r="D214" s="58"/>
      <c r="E214" s="58"/>
      <c r="F214" s="58"/>
      <c r="G214" s="58"/>
      <c r="H214" s="58"/>
      <c r="I214" s="58"/>
      <c r="J214" s="58"/>
    </row>
    <row r="215" spans="2:10" x14ac:dyDescent="0.25">
      <c r="B215" s="58"/>
      <c r="C215" s="58"/>
      <c r="D215" s="58"/>
      <c r="E215" s="58"/>
      <c r="F215" s="58"/>
      <c r="G215" s="58"/>
      <c r="H215" s="58"/>
      <c r="I215" s="58"/>
      <c r="J215" s="58"/>
    </row>
    <row r="216" spans="2:10" x14ac:dyDescent="0.25">
      <c r="B216" s="58"/>
      <c r="C216" s="58"/>
      <c r="D216" s="58"/>
      <c r="E216" s="58"/>
      <c r="F216" s="58"/>
      <c r="G216" s="58"/>
      <c r="H216" s="58"/>
      <c r="I216" s="58"/>
      <c r="J216" s="58"/>
    </row>
    <row r="217" spans="2:10" x14ac:dyDescent="0.25">
      <c r="B217" s="58"/>
      <c r="C217" s="58"/>
      <c r="D217" s="58"/>
      <c r="E217" s="58"/>
      <c r="F217" s="58"/>
      <c r="G217" s="58"/>
      <c r="H217" s="58"/>
      <c r="I217" s="58"/>
      <c r="J217" s="58"/>
    </row>
    <row r="218" spans="2:10" x14ac:dyDescent="0.25">
      <c r="B218" s="58"/>
      <c r="C218" s="58"/>
      <c r="D218" s="58"/>
      <c r="E218" s="58"/>
      <c r="F218" s="58"/>
      <c r="G218" s="58"/>
      <c r="H218" s="58"/>
      <c r="I218" s="58"/>
      <c r="J218" s="58"/>
    </row>
    <row r="219" spans="2:10" x14ac:dyDescent="0.25">
      <c r="B219" s="58"/>
      <c r="C219" s="58"/>
      <c r="D219" s="58"/>
      <c r="E219" s="58"/>
      <c r="F219" s="58"/>
      <c r="G219" s="58"/>
      <c r="H219" s="58"/>
      <c r="I219" s="58"/>
      <c r="J219" s="58"/>
    </row>
    <row r="220" spans="2:10" x14ac:dyDescent="0.25">
      <c r="B220" s="58"/>
      <c r="C220" s="58"/>
      <c r="D220" s="58"/>
      <c r="E220" s="58"/>
      <c r="F220" s="58"/>
      <c r="G220" s="58"/>
      <c r="H220" s="58"/>
      <c r="I220" s="58"/>
      <c r="J220" s="58"/>
    </row>
    <row r="221" spans="2:10" x14ac:dyDescent="0.25">
      <c r="B221" s="58"/>
      <c r="C221" s="58"/>
      <c r="D221" s="58"/>
      <c r="E221" s="58"/>
      <c r="F221" s="58"/>
      <c r="G221" s="58"/>
      <c r="H221" s="58"/>
      <c r="I221" s="58"/>
      <c r="J221" s="58"/>
    </row>
    <row r="222" spans="2:10" x14ac:dyDescent="0.25">
      <c r="B222" s="58"/>
      <c r="C222" s="58"/>
      <c r="D222" s="58"/>
      <c r="E222" s="58"/>
      <c r="F222" s="58"/>
      <c r="G222" s="58"/>
      <c r="H222" s="58"/>
      <c r="I222" s="58"/>
      <c r="J222" s="58"/>
    </row>
    <row r="223" spans="2:10" x14ac:dyDescent="0.25">
      <c r="B223" s="58"/>
      <c r="C223" s="58"/>
      <c r="D223" s="58"/>
      <c r="E223" s="58"/>
      <c r="F223" s="58"/>
      <c r="G223" s="58"/>
      <c r="H223" s="58"/>
      <c r="I223" s="58"/>
      <c r="J223" s="58"/>
    </row>
    <row r="224" spans="2:10" x14ac:dyDescent="0.25">
      <c r="B224" s="58"/>
      <c r="C224" s="58"/>
      <c r="D224" s="58"/>
      <c r="E224" s="58"/>
      <c r="F224" s="58"/>
      <c r="G224" s="58"/>
      <c r="H224" s="58"/>
      <c r="I224" s="58"/>
      <c r="J224" s="58"/>
    </row>
    <row r="225" spans="2:10" x14ac:dyDescent="0.25">
      <c r="B225" s="58"/>
      <c r="C225" s="58"/>
      <c r="D225" s="58"/>
      <c r="E225" s="58"/>
      <c r="F225" s="58"/>
      <c r="G225" s="58"/>
      <c r="H225" s="58"/>
      <c r="I225" s="58"/>
      <c r="J225" s="58"/>
    </row>
    <row r="226" spans="2:10" x14ac:dyDescent="0.25">
      <c r="B226" s="58"/>
      <c r="C226" s="58"/>
      <c r="D226" s="58"/>
      <c r="E226" s="58"/>
      <c r="F226" s="58"/>
      <c r="G226" s="58"/>
      <c r="H226" s="58"/>
      <c r="I226" s="58"/>
      <c r="J226" s="58"/>
    </row>
    <row r="227" spans="2:10" x14ac:dyDescent="0.25">
      <c r="B227" s="58"/>
      <c r="C227" s="58"/>
      <c r="D227" s="58"/>
      <c r="E227" s="58"/>
      <c r="F227" s="58"/>
      <c r="G227" s="58"/>
      <c r="H227" s="58"/>
      <c r="I227" s="58"/>
      <c r="J227" s="58"/>
    </row>
    <row r="228" spans="2:10" x14ac:dyDescent="0.25">
      <c r="B228" s="58"/>
      <c r="C228" s="58"/>
      <c r="D228" s="58"/>
      <c r="E228" s="58"/>
      <c r="F228" s="58"/>
      <c r="G228" s="58"/>
      <c r="H228" s="58"/>
      <c r="I228" s="58"/>
      <c r="J228" s="58"/>
    </row>
    <row r="229" spans="2:10" x14ac:dyDescent="0.25">
      <c r="B229" s="58"/>
      <c r="C229" s="58"/>
      <c r="D229" s="58"/>
      <c r="E229" s="58"/>
      <c r="F229" s="58"/>
      <c r="G229" s="58"/>
      <c r="H229" s="58"/>
      <c r="I229" s="58"/>
      <c r="J229" s="58"/>
    </row>
    <row r="230" spans="2:10" x14ac:dyDescent="0.25">
      <c r="B230" s="58"/>
      <c r="C230" s="58"/>
      <c r="D230" s="58"/>
      <c r="E230" s="58"/>
      <c r="F230" s="58"/>
      <c r="G230" s="58"/>
      <c r="H230" s="58"/>
      <c r="I230" s="58"/>
      <c r="J230" s="58"/>
    </row>
    <row r="231" spans="2:10" x14ac:dyDescent="0.25">
      <c r="B231" s="58"/>
      <c r="C231" s="58"/>
      <c r="D231" s="58"/>
      <c r="E231" s="58"/>
      <c r="F231" s="58"/>
      <c r="G231" s="58"/>
      <c r="H231" s="58"/>
      <c r="I231" s="58"/>
      <c r="J231" s="58"/>
    </row>
    <row r="232" spans="2:10" x14ac:dyDescent="0.25">
      <c r="B232" s="58"/>
      <c r="C232" s="58"/>
      <c r="D232" s="58"/>
      <c r="E232" s="58"/>
      <c r="F232" s="58"/>
      <c r="G232" s="58"/>
      <c r="H232" s="58"/>
      <c r="I232" s="58"/>
      <c r="J232" s="58"/>
    </row>
    <row r="233" spans="2:10" x14ac:dyDescent="0.25">
      <c r="B233" s="58"/>
      <c r="C233" s="58"/>
      <c r="D233" s="58"/>
      <c r="E233" s="58"/>
      <c r="F233" s="58"/>
      <c r="G233" s="58"/>
      <c r="H233" s="58"/>
      <c r="I233" s="58"/>
      <c r="J233" s="58"/>
    </row>
    <row r="234" spans="2:10" x14ac:dyDescent="0.25">
      <c r="B234" s="58"/>
      <c r="C234" s="58"/>
      <c r="D234" s="58"/>
      <c r="E234" s="58"/>
      <c r="F234" s="58"/>
      <c r="G234" s="58"/>
      <c r="H234" s="58"/>
      <c r="I234" s="58"/>
      <c r="J234" s="58"/>
    </row>
    <row r="235" spans="2:10" x14ac:dyDescent="0.25">
      <c r="B235" s="58"/>
      <c r="C235" s="58"/>
      <c r="D235" s="58"/>
      <c r="E235" s="58"/>
      <c r="F235" s="58"/>
      <c r="G235" s="58"/>
      <c r="H235" s="58"/>
      <c r="I235" s="58"/>
      <c r="J235" s="58"/>
    </row>
    <row r="236" spans="2:10" x14ac:dyDescent="0.25">
      <c r="B236" s="58"/>
      <c r="C236" s="58"/>
      <c r="D236" s="58"/>
      <c r="E236" s="58"/>
      <c r="F236" s="58"/>
      <c r="G236" s="58"/>
      <c r="H236" s="58"/>
      <c r="I236" s="58"/>
      <c r="J236" s="58"/>
    </row>
    <row r="237" spans="2:10" x14ac:dyDescent="0.25">
      <c r="B237" s="58"/>
      <c r="C237" s="58"/>
      <c r="D237" s="58"/>
      <c r="E237" s="58"/>
      <c r="F237" s="58"/>
      <c r="G237" s="58"/>
      <c r="H237" s="58"/>
      <c r="I237" s="58"/>
      <c r="J237" s="58"/>
    </row>
    <row r="238" spans="2:10" x14ac:dyDescent="0.25">
      <c r="B238" s="58"/>
      <c r="C238" s="58"/>
      <c r="D238" s="58"/>
      <c r="E238" s="58"/>
      <c r="F238" s="58"/>
      <c r="G238" s="58"/>
      <c r="H238" s="58"/>
      <c r="I238" s="58"/>
      <c r="J238" s="58"/>
    </row>
    <row r="239" spans="2:10" x14ac:dyDescent="0.25">
      <c r="B239" s="58"/>
      <c r="C239" s="58"/>
      <c r="D239" s="58"/>
      <c r="E239" s="58"/>
      <c r="F239" s="58"/>
      <c r="G239" s="58"/>
      <c r="H239" s="58"/>
      <c r="I239" s="58"/>
      <c r="J239" s="58"/>
    </row>
    <row r="240" spans="2:10" x14ac:dyDescent="0.25">
      <c r="B240" s="58"/>
      <c r="C240" s="58"/>
      <c r="D240" s="58"/>
      <c r="E240" s="58"/>
      <c r="F240" s="58"/>
      <c r="G240" s="58"/>
      <c r="H240" s="58"/>
      <c r="I240" s="58"/>
      <c r="J240" s="58"/>
    </row>
    <row r="241" spans="2:10" x14ac:dyDescent="0.25">
      <c r="B241" s="58"/>
      <c r="C241" s="58"/>
      <c r="D241" s="58"/>
      <c r="E241" s="58"/>
      <c r="F241" s="58"/>
      <c r="G241" s="58"/>
      <c r="H241" s="58"/>
      <c r="I241" s="58"/>
      <c r="J241" s="58"/>
    </row>
    <row r="242" spans="2:10" x14ac:dyDescent="0.25">
      <c r="B242" s="58"/>
      <c r="C242" s="58"/>
      <c r="D242" s="58"/>
      <c r="E242" s="58"/>
      <c r="F242" s="58"/>
      <c r="G242" s="58"/>
      <c r="H242" s="58"/>
      <c r="I242" s="58"/>
      <c r="J242" s="58"/>
    </row>
    <row r="243" spans="2:10" x14ac:dyDescent="0.25">
      <c r="B243" s="58"/>
      <c r="C243" s="58"/>
      <c r="D243" s="58"/>
      <c r="E243" s="58"/>
      <c r="F243" s="58"/>
      <c r="G243" s="58"/>
      <c r="H243" s="58"/>
      <c r="I243" s="58"/>
      <c r="J243" s="58"/>
    </row>
    <row r="244" spans="2:10" x14ac:dyDescent="0.25">
      <c r="B244" s="58"/>
      <c r="C244" s="58"/>
      <c r="D244" s="58"/>
      <c r="E244" s="58"/>
      <c r="F244" s="58"/>
      <c r="G244" s="58"/>
      <c r="H244" s="58"/>
      <c r="I244" s="58"/>
      <c r="J244" s="58"/>
    </row>
    <row r="245" spans="2:10" x14ac:dyDescent="0.25">
      <c r="B245" s="58"/>
      <c r="C245" s="58"/>
      <c r="D245" s="58"/>
      <c r="E245" s="58"/>
      <c r="F245" s="58"/>
      <c r="G245" s="58"/>
      <c r="H245" s="58"/>
      <c r="I245" s="58"/>
      <c r="J245" s="58"/>
    </row>
    <row r="246" spans="2:10" x14ac:dyDescent="0.25">
      <c r="B246" s="58"/>
      <c r="C246" s="58"/>
      <c r="D246" s="58"/>
      <c r="E246" s="58"/>
      <c r="F246" s="58"/>
      <c r="G246" s="58"/>
      <c r="H246" s="58"/>
      <c r="I246" s="58"/>
      <c r="J246" s="58"/>
    </row>
    <row r="247" spans="2:10" x14ac:dyDescent="0.25">
      <c r="B247" s="58"/>
      <c r="C247" s="58"/>
      <c r="D247" s="58"/>
      <c r="E247" s="58"/>
      <c r="F247" s="58"/>
      <c r="G247" s="58"/>
      <c r="H247" s="58"/>
      <c r="I247" s="58"/>
      <c r="J247" s="58"/>
    </row>
    <row r="248" spans="2:10" x14ac:dyDescent="0.25">
      <c r="B248" s="58"/>
      <c r="C248" s="58"/>
      <c r="D248" s="58"/>
      <c r="E248" s="58"/>
      <c r="F248" s="58"/>
      <c r="G248" s="58"/>
      <c r="H248" s="58"/>
      <c r="I248" s="58"/>
      <c r="J248" s="58"/>
    </row>
    <row r="249" spans="2:10" x14ac:dyDescent="0.25">
      <c r="B249" s="58"/>
      <c r="C249" s="58"/>
      <c r="D249" s="58"/>
      <c r="E249" s="58"/>
      <c r="F249" s="58"/>
      <c r="G249" s="58"/>
      <c r="H249" s="58"/>
      <c r="I249" s="58"/>
      <c r="J249" s="58"/>
    </row>
    <row r="250" spans="2:10" x14ac:dyDescent="0.25">
      <c r="B250" s="58"/>
      <c r="C250" s="58"/>
      <c r="D250" s="58"/>
      <c r="E250" s="58"/>
      <c r="F250" s="58"/>
      <c r="G250" s="58"/>
      <c r="H250" s="58"/>
      <c r="I250" s="58"/>
      <c r="J250" s="58"/>
    </row>
    <row r="251" spans="2:10" x14ac:dyDescent="0.25">
      <c r="B251" s="58"/>
      <c r="C251" s="58"/>
      <c r="D251" s="58"/>
      <c r="E251" s="58"/>
      <c r="F251" s="58"/>
      <c r="G251" s="58"/>
      <c r="H251" s="58"/>
      <c r="I251" s="58"/>
      <c r="J251" s="58"/>
    </row>
    <row r="252" spans="2:10" x14ac:dyDescent="0.25">
      <c r="B252" s="58"/>
      <c r="C252" s="58"/>
      <c r="D252" s="58"/>
      <c r="E252" s="58"/>
      <c r="F252" s="58"/>
      <c r="G252" s="58"/>
      <c r="H252" s="58"/>
      <c r="I252" s="58"/>
      <c r="J252" s="58"/>
    </row>
    <row r="253" spans="2:10" x14ac:dyDescent="0.25">
      <c r="B253" s="58"/>
      <c r="C253" s="58"/>
      <c r="D253" s="58"/>
      <c r="E253" s="58"/>
      <c r="F253" s="58"/>
      <c r="G253" s="58"/>
      <c r="H253" s="58"/>
      <c r="I253" s="58"/>
      <c r="J253" s="58"/>
    </row>
    <row r="254" spans="2:10" x14ac:dyDescent="0.25">
      <c r="B254" s="58"/>
      <c r="C254" s="58"/>
      <c r="D254" s="58"/>
      <c r="E254" s="58"/>
      <c r="F254" s="58"/>
      <c r="G254" s="58"/>
      <c r="H254" s="58"/>
      <c r="I254" s="58"/>
      <c r="J254" s="58"/>
    </row>
    <row r="255" spans="2:10" x14ac:dyDescent="0.25">
      <c r="B255" s="58"/>
      <c r="C255" s="58"/>
      <c r="D255" s="58"/>
      <c r="E255" s="58"/>
      <c r="F255" s="58"/>
      <c r="G255" s="58"/>
      <c r="H255" s="58"/>
      <c r="I255" s="58"/>
      <c r="J255" s="58"/>
    </row>
    <row r="256" spans="2:10" x14ac:dyDescent="0.25">
      <c r="B256" s="58"/>
      <c r="C256" s="58"/>
      <c r="D256" s="58"/>
      <c r="E256" s="58"/>
      <c r="F256" s="58"/>
      <c r="G256" s="58"/>
      <c r="H256" s="58"/>
      <c r="I256" s="58"/>
      <c r="J256" s="58"/>
    </row>
    <row r="257" spans="2:10" x14ac:dyDescent="0.25">
      <c r="B257" s="58"/>
      <c r="C257" s="58"/>
      <c r="D257" s="58"/>
      <c r="E257" s="58"/>
      <c r="F257" s="58"/>
      <c r="G257" s="58"/>
      <c r="H257" s="58"/>
      <c r="I257" s="58"/>
      <c r="J257" s="58"/>
    </row>
    <row r="258" spans="2:10" x14ac:dyDescent="0.25">
      <c r="B258" s="58"/>
      <c r="C258" s="58"/>
      <c r="D258" s="58"/>
      <c r="E258" s="58"/>
      <c r="F258" s="58"/>
      <c r="G258" s="58"/>
      <c r="H258" s="58"/>
      <c r="I258" s="58"/>
      <c r="J258" s="58"/>
    </row>
    <row r="259" spans="2:10" x14ac:dyDescent="0.25">
      <c r="B259" s="58"/>
      <c r="C259" s="58"/>
      <c r="D259" s="58"/>
      <c r="E259" s="58"/>
      <c r="F259" s="58"/>
      <c r="G259" s="58"/>
      <c r="H259" s="58"/>
      <c r="I259" s="58"/>
      <c r="J259" s="58"/>
    </row>
    <row r="260" spans="2:10" x14ac:dyDescent="0.25">
      <c r="B260" s="58"/>
      <c r="C260" s="58"/>
      <c r="D260" s="58"/>
      <c r="E260" s="58"/>
      <c r="F260" s="58"/>
      <c r="G260" s="58"/>
      <c r="H260" s="58"/>
      <c r="I260" s="58"/>
      <c r="J260" s="58"/>
    </row>
    <row r="261" spans="2:10" x14ac:dyDescent="0.25">
      <c r="B261" s="58"/>
      <c r="C261" s="58"/>
      <c r="D261" s="58"/>
      <c r="E261" s="58"/>
      <c r="F261" s="58"/>
      <c r="G261" s="58"/>
      <c r="H261" s="58"/>
      <c r="I261" s="58"/>
      <c r="J261" s="58"/>
    </row>
    <row r="262" spans="2:10" x14ac:dyDescent="0.25">
      <c r="B262" s="58"/>
      <c r="C262" s="58"/>
      <c r="D262" s="58"/>
      <c r="E262" s="58"/>
      <c r="F262" s="58"/>
      <c r="G262" s="58"/>
      <c r="H262" s="58"/>
      <c r="I262" s="58"/>
      <c r="J262" s="58"/>
    </row>
    <row r="263" spans="2:10" x14ac:dyDescent="0.25">
      <c r="B263" s="58"/>
      <c r="C263" s="58"/>
      <c r="D263" s="58"/>
      <c r="E263" s="58"/>
      <c r="F263" s="58"/>
      <c r="G263" s="58"/>
      <c r="H263" s="58"/>
      <c r="I263" s="58"/>
      <c r="J263" s="58"/>
    </row>
    <row r="264" spans="2:10" x14ac:dyDescent="0.25">
      <c r="B264" s="58"/>
      <c r="C264" s="58"/>
      <c r="D264" s="58"/>
      <c r="E264" s="58"/>
      <c r="F264" s="58"/>
      <c r="G264" s="58"/>
      <c r="H264" s="58"/>
      <c r="I264" s="58"/>
      <c r="J264" s="58"/>
    </row>
    <row r="265" spans="2:10" x14ac:dyDescent="0.25">
      <c r="B265" s="58"/>
      <c r="C265" s="58"/>
      <c r="D265" s="58"/>
      <c r="E265" s="58"/>
      <c r="F265" s="58"/>
      <c r="G265" s="58"/>
      <c r="H265" s="58"/>
      <c r="I265" s="58"/>
      <c r="J265" s="58"/>
    </row>
    <row r="266" spans="2:10" x14ac:dyDescent="0.25">
      <c r="B266" s="58"/>
      <c r="C266" s="58"/>
      <c r="D266" s="58"/>
      <c r="E266" s="58"/>
      <c r="F266" s="58"/>
      <c r="G266" s="58"/>
      <c r="H266" s="58"/>
      <c r="I266" s="58"/>
      <c r="J266" s="58"/>
    </row>
    <row r="267" spans="2:10" x14ac:dyDescent="0.25">
      <c r="B267" s="58"/>
      <c r="C267" s="58"/>
      <c r="D267" s="58"/>
      <c r="E267" s="58"/>
      <c r="F267" s="58"/>
      <c r="G267" s="58"/>
      <c r="H267" s="58"/>
      <c r="I267" s="58"/>
      <c r="J267" s="58"/>
    </row>
    <row r="268" spans="2:10" x14ac:dyDescent="0.25">
      <c r="B268" s="58"/>
      <c r="C268" s="58"/>
      <c r="D268" s="58"/>
      <c r="E268" s="58"/>
      <c r="F268" s="58"/>
      <c r="G268" s="58"/>
      <c r="H268" s="58"/>
      <c r="I268" s="58"/>
      <c r="J268" s="58"/>
    </row>
    <row r="269" spans="2:10" x14ac:dyDescent="0.25">
      <c r="B269" s="58"/>
      <c r="C269" s="58"/>
      <c r="D269" s="58"/>
      <c r="E269" s="58"/>
      <c r="F269" s="58"/>
      <c r="G269" s="58"/>
      <c r="H269" s="58"/>
      <c r="I269" s="58"/>
      <c r="J269" s="58"/>
    </row>
    <row r="270" spans="2:10" x14ac:dyDescent="0.25">
      <c r="B270" s="58"/>
      <c r="C270" s="58"/>
      <c r="D270" s="58"/>
      <c r="E270" s="58"/>
      <c r="F270" s="58"/>
      <c r="G270" s="58"/>
      <c r="H270" s="58"/>
      <c r="I270" s="58"/>
      <c r="J270" s="58"/>
    </row>
    <row r="271" spans="2:10" x14ac:dyDescent="0.25">
      <c r="B271" s="58"/>
      <c r="C271" s="58"/>
      <c r="D271" s="58"/>
      <c r="E271" s="58"/>
      <c r="F271" s="58"/>
      <c r="G271" s="58"/>
      <c r="H271" s="58"/>
      <c r="I271" s="58"/>
      <c r="J271" s="58"/>
    </row>
    <row r="272" spans="2:10" x14ac:dyDescent="0.25">
      <c r="B272" s="58"/>
      <c r="C272" s="58"/>
      <c r="D272" s="58"/>
      <c r="E272" s="58"/>
      <c r="F272" s="58"/>
      <c r="G272" s="58"/>
      <c r="H272" s="58"/>
      <c r="I272" s="58"/>
      <c r="J272" s="58"/>
    </row>
    <row r="273" spans="2:10" x14ac:dyDescent="0.25">
      <c r="B273" s="58"/>
      <c r="C273" s="58"/>
      <c r="D273" s="58"/>
      <c r="E273" s="58"/>
      <c r="F273" s="58"/>
      <c r="G273" s="58"/>
      <c r="H273" s="58"/>
      <c r="I273" s="58"/>
      <c r="J273" s="58"/>
    </row>
    <row r="274" spans="2:10" x14ac:dyDescent="0.25">
      <c r="B274" s="58"/>
      <c r="C274" s="58"/>
      <c r="D274" s="58"/>
      <c r="E274" s="58"/>
      <c r="F274" s="58"/>
      <c r="G274" s="58"/>
      <c r="H274" s="58"/>
      <c r="I274" s="58"/>
      <c r="J274" s="58"/>
    </row>
    <row r="275" spans="2:10" x14ac:dyDescent="0.25">
      <c r="B275" s="58"/>
      <c r="C275" s="58"/>
      <c r="D275" s="58"/>
      <c r="E275" s="58"/>
      <c r="F275" s="58"/>
      <c r="G275" s="58"/>
      <c r="H275" s="58"/>
      <c r="I275" s="58"/>
      <c r="J275" s="58"/>
    </row>
    <row r="276" spans="2:10" x14ac:dyDescent="0.25">
      <c r="B276" s="58"/>
      <c r="C276" s="58"/>
      <c r="D276" s="58"/>
      <c r="E276" s="58"/>
      <c r="F276" s="58"/>
      <c r="G276" s="58"/>
      <c r="H276" s="58"/>
      <c r="I276" s="58"/>
      <c r="J276" s="58"/>
    </row>
    <row r="277" spans="2:10" x14ac:dyDescent="0.25">
      <c r="B277" s="58"/>
      <c r="C277" s="58"/>
      <c r="D277" s="58"/>
      <c r="E277" s="58"/>
      <c r="F277" s="58"/>
      <c r="G277" s="58"/>
      <c r="H277" s="58"/>
      <c r="I277" s="58"/>
      <c r="J277" s="58"/>
    </row>
    <row r="278" spans="2:10" x14ac:dyDescent="0.25">
      <c r="B278" s="58"/>
      <c r="C278" s="58"/>
      <c r="D278" s="58"/>
      <c r="E278" s="58"/>
      <c r="F278" s="58"/>
      <c r="G278" s="58"/>
      <c r="H278" s="58"/>
      <c r="I278" s="58"/>
      <c r="J278" s="58"/>
    </row>
    <row r="279" spans="2:10" x14ac:dyDescent="0.25">
      <c r="B279" s="58"/>
      <c r="C279" s="58"/>
      <c r="D279" s="58"/>
      <c r="E279" s="58"/>
      <c r="F279" s="58"/>
      <c r="G279" s="58"/>
      <c r="H279" s="58"/>
      <c r="I279" s="58"/>
      <c r="J279" s="58"/>
    </row>
    <row r="280" spans="2:10" x14ac:dyDescent="0.25">
      <c r="B280" s="58"/>
      <c r="C280" s="58"/>
      <c r="D280" s="58"/>
      <c r="E280" s="58"/>
      <c r="F280" s="58"/>
      <c r="G280" s="58"/>
      <c r="H280" s="58"/>
      <c r="I280" s="58"/>
      <c r="J280" s="58"/>
    </row>
    <row r="281" spans="2:10" x14ac:dyDescent="0.25">
      <c r="B281" s="58"/>
      <c r="C281" s="58"/>
      <c r="D281" s="58"/>
      <c r="E281" s="58"/>
      <c r="F281" s="58"/>
      <c r="G281" s="58"/>
      <c r="H281" s="58"/>
      <c r="I281" s="58"/>
      <c r="J281" s="58"/>
    </row>
    <row r="282" spans="2:10" x14ac:dyDescent="0.25">
      <c r="B282" s="58"/>
      <c r="C282" s="58"/>
      <c r="D282" s="58"/>
      <c r="E282" s="58"/>
      <c r="F282" s="58"/>
      <c r="G282" s="58"/>
      <c r="H282" s="58"/>
      <c r="I282" s="58"/>
      <c r="J282" s="58"/>
    </row>
    <row r="283" spans="2:10" x14ac:dyDescent="0.25">
      <c r="B283" s="58"/>
      <c r="C283" s="58"/>
      <c r="D283" s="58"/>
      <c r="E283" s="58"/>
      <c r="F283" s="58"/>
      <c r="G283" s="58"/>
      <c r="H283" s="58"/>
      <c r="I283" s="58"/>
      <c r="J283" s="58"/>
    </row>
    <row r="284" spans="2:10" x14ac:dyDescent="0.25">
      <c r="B284" s="58"/>
      <c r="C284" s="58"/>
      <c r="D284" s="58"/>
      <c r="E284" s="58"/>
      <c r="F284" s="58"/>
      <c r="G284" s="58"/>
      <c r="H284" s="58"/>
      <c r="I284" s="58"/>
      <c r="J284" s="58"/>
    </row>
    <row r="285" spans="2:10" x14ac:dyDescent="0.25">
      <c r="B285" s="58"/>
      <c r="C285" s="58"/>
      <c r="D285" s="58"/>
      <c r="E285" s="58"/>
      <c r="F285" s="58"/>
      <c r="G285" s="58"/>
      <c r="H285" s="58"/>
      <c r="I285" s="58"/>
      <c r="J285" s="58"/>
    </row>
    <row r="286" spans="2:10" x14ac:dyDescent="0.25">
      <c r="B286" s="58"/>
      <c r="C286" s="58"/>
      <c r="D286" s="58"/>
      <c r="E286" s="58"/>
      <c r="F286" s="58"/>
      <c r="G286" s="58"/>
      <c r="H286" s="58"/>
      <c r="I286" s="58"/>
      <c r="J286" s="58"/>
    </row>
    <row r="287" spans="2:10" x14ac:dyDescent="0.25">
      <c r="B287" s="58"/>
      <c r="C287" s="58"/>
      <c r="D287" s="58"/>
      <c r="E287" s="58"/>
      <c r="F287" s="58"/>
      <c r="G287" s="58"/>
      <c r="H287" s="58"/>
      <c r="I287" s="58"/>
      <c r="J287" s="58"/>
    </row>
    <row r="288" spans="2:10" x14ac:dyDescent="0.25">
      <c r="B288" s="58"/>
      <c r="C288" s="58"/>
      <c r="D288" s="58"/>
      <c r="E288" s="58"/>
      <c r="F288" s="58"/>
      <c r="G288" s="58"/>
      <c r="H288" s="58"/>
      <c r="I288" s="58"/>
      <c r="J288" s="58"/>
    </row>
    <row r="289" spans="2:10" x14ac:dyDescent="0.25">
      <c r="B289" s="58"/>
      <c r="C289" s="58"/>
      <c r="D289" s="58"/>
      <c r="E289" s="58"/>
      <c r="F289" s="58"/>
      <c r="G289" s="58"/>
      <c r="H289" s="58"/>
      <c r="I289" s="58"/>
      <c r="J289" s="58"/>
    </row>
    <row r="290" spans="2:10" x14ac:dyDescent="0.25">
      <c r="B290" s="58"/>
      <c r="C290" s="58"/>
      <c r="D290" s="58"/>
      <c r="E290" s="58"/>
      <c r="F290" s="58"/>
      <c r="G290" s="58"/>
      <c r="H290" s="58"/>
      <c r="I290" s="58"/>
      <c r="J290" s="58"/>
    </row>
    <row r="291" spans="2:10" x14ac:dyDescent="0.25">
      <c r="B291" s="58"/>
      <c r="C291" s="58"/>
      <c r="D291" s="58"/>
      <c r="E291" s="58"/>
      <c r="F291" s="58"/>
      <c r="G291" s="58"/>
      <c r="H291" s="58"/>
      <c r="I291" s="58"/>
      <c r="J291" s="58"/>
    </row>
    <row r="292" spans="2:10" x14ac:dyDescent="0.25">
      <c r="B292" s="58"/>
      <c r="C292" s="58"/>
      <c r="D292" s="58"/>
      <c r="E292" s="58"/>
      <c r="F292" s="58"/>
      <c r="G292" s="58"/>
      <c r="H292" s="58"/>
      <c r="I292" s="58"/>
      <c r="J292" s="58"/>
    </row>
    <row r="293" spans="2:10" x14ac:dyDescent="0.25">
      <c r="B293" s="58"/>
      <c r="C293" s="58"/>
      <c r="D293" s="58"/>
      <c r="E293" s="58"/>
      <c r="F293" s="58"/>
      <c r="G293" s="58"/>
      <c r="H293" s="58"/>
      <c r="I293" s="58"/>
      <c r="J293" s="58"/>
    </row>
    <row r="294" spans="2:10" x14ac:dyDescent="0.25">
      <c r="B294" s="58"/>
      <c r="C294" s="58"/>
      <c r="D294" s="58"/>
      <c r="E294" s="58"/>
      <c r="F294" s="58"/>
      <c r="G294" s="58"/>
      <c r="H294" s="58"/>
      <c r="I294" s="58"/>
      <c r="J294" s="58"/>
    </row>
    <row r="295" spans="2:10" x14ac:dyDescent="0.25">
      <c r="B295" s="58"/>
      <c r="C295" s="58"/>
      <c r="D295" s="58"/>
      <c r="E295" s="58"/>
      <c r="F295" s="58"/>
      <c r="G295" s="58"/>
      <c r="H295" s="58"/>
      <c r="I295" s="58"/>
      <c r="J295" s="58"/>
    </row>
    <row r="296" spans="2:10" x14ac:dyDescent="0.25">
      <c r="B296" s="58"/>
      <c r="C296" s="58"/>
      <c r="D296" s="58"/>
      <c r="E296" s="58"/>
      <c r="F296" s="58"/>
      <c r="G296" s="58"/>
      <c r="H296" s="58"/>
      <c r="I296" s="58"/>
      <c r="J296" s="58"/>
    </row>
    <row r="297" spans="2:10" x14ac:dyDescent="0.25">
      <c r="B297" s="58"/>
      <c r="C297" s="58"/>
      <c r="D297" s="58"/>
      <c r="E297" s="58"/>
      <c r="F297" s="58"/>
      <c r="G297" s="58"/>
      <c r="H297" s="58"/>
      <c r="I297" s="58"/>
      <c r="J297" s="58"/>
    </row>
    <row r="298" spans="2:10" x14ac:dyDescent="0.25">
      <c r="B298" s="58"/>
      <c r="C298" s="58"/>
      <c r="D298" s="58"/>
      <c r="E298" s="58"/>
      <c r="F298" s="58"/>
      <c r="G298" s="58"/>
      <c r="H298" s="58"/>
      <c r="I298" s="58"/>
      <c r="J298" s="58"/>
    </row>
    <row r="299" spans="2:10" x14ac:dyDescent="0.25">
      <c r="B299" s="58"/>
      <c r="C299" s="58"/>
      <c r="D299" s="58"/>
      <c r="E299" s="58"/>
      <c r="F299" s="58"/>
      <c r="G299" s="58"/>
      <c r="H299" s="58"/>
      <c r="I299" s="58"/>
      <c r="J299" s="58"/>
    </row>
    <row r="300" spans="2:10" x14ac:dyDescent="0.25">
      <c r="B300" s="58"/>
      <c r="C300" s="58"/>
      <c r="D300" s="58"/>
      <c r="E300" s="58"/>
      <c r="F300" s="58"/>
      <c r="G300" s="58"/>
      <c r="H300" s="58"/>
      <c r="I300" s="58"/>
      <c r="J300" s="58"/>
    </row>
    <row r="301" spans="2:10" x14ac:dyDescent="0.25">
      <c r="B301" s="58"/>
      <c r="C301" s="58"/>
      <c r="D301" s="58"/>
      <c r="E301" s="58"/>
      <c r="F301" s="58"/>
      <c r="G301" s="58"/>
      <c r="H301" s="58"/>
      <c r="I301" s="58"/>
      <c r="J301" s="58"/>
    </row>
    <row r="302" spans="2:10" x14ac:dyDescent="0.25">
      <c r="B302" s="58"/>
      <c r="C302" s="58"/>
      <c r="D302" s="58"/>
      <c r="E302" s="58"/>
      <c r="F302" s="58"/>
      <c r="G302" s="58"/>
      <c r="H302" s="58"/>
      <c r="I302" s="58"/>
      <c r="J302" s="58"/>
    </row>
    <row r="303" spans="2:10" x14ac:dyDescent="0.25">
      <c r="B303" s="58"/>
      <c r="C303" s="58"/>
      <c r="D303" s="58"/>
      <c r="E303" s="58"/>
      <c r="F303" s="58"/>
      <c r="G303" s="58"/>
      <c r="H303" s="58"/>
      <c r="I303" s="58"/>
      <c r="J303" s="58"/>
    </row>
    <row r="304" spans="2:10" x14ac:dyDescent="0.25">
      <c r="B304" s="58"/>
      <c r="C304" s="58"/>
      <c r="D304" s="58"/>
      <c r="E304" s="58"/>
      <c r="F304" s="58"/>
      <c r="G304" s="58"/>
      <c r="H304" s="58"/>
      <c r="I304" s="58"/>
      <c r="J304" s="58"/>
    </row>
    <row r="305" spans="2:10" x14ac:dyDescent="0.25">
      <c r="B305" s="58"/>
      <c r="C305" s="58"/>
      <c r="D305" s="58"/>
      <c r="E305" s="58"/>
      <c r="F305" s="58"/>
      <c r="G305" s="58"/>
      <c r="H305" s="58"/>
      <c r="I305" s="58"/>
      <c r="J305" s="58"/>
    </row>
    <row r="306" spans="2:10" x14ac:dyDescent="0.25">
      <c r="B306" s="58"/>
      <c r="C306" s="58"/>
      <c r="D306" s="58"/>
      <c r="E306" s="58"/>
      <c r="F306" s="58"/>
      <c r="G306" s="58"/>
      <c r="H306" s="58"/>
      <c r="I306" s="58"/>
      <c r="J306" s="58"/>
    </row>
    <row r="307" spans="2:10" x14ac:dyDescent="0.25">
      <c r="B307" s="58"/>
      <c r="C307" s="58"/>
      <c r="D307" s="58"/>
      <c r="E307" s="58"/>
      <c r="F307" s="58"/>
      <c r="G307" s="58"/>
      <c r="H307" s="58"/>
      <c r="I307" s="58"/>
      <c r="J307" s="58"/>
    </row>
    <row r="308" spans="2:10" x14ac:dyDescent="0.25">
      <c r="B308" s="58"/>
      <c r="C308" s="58"/>
      <c r="D308" s="58"/>
      <c r="E308" s="58"/>
      <c r="F308" s="58"/>
      <c r="G308" s="58"/>
      <c r="H308" s="58"/>
      <c r="I308" s="58"/>
      <c r="J308" s="58"/>
    </row>
    <row r="309" spans="2:10" x14ac:dyDescent="0.25">
      <c r="B309" s="58"/>
      <c r="C309" s="58"/>
      <c r="D309" s="58"/>
      <c r="E309" s="58"/>
      <c r="F309" s="58"/>
      <c r="G309" s="58"/>
      <c r="H309" s="58"/>
      <c r="I309" s="58"/>
      <c r="J309" s="58"/>
    </row>
    <row r="310" spans="2:10" x14ac:dyDescent="0.25">
      <c r="B310" s="58"/>
      <c r="C310" s="58"/>
      <c r="D310" s="58"/>
      <c r="E310" s="58"/>
      <c r="F310" s="58"/>
      <c r="G310" s="58"/>
      <c r="H310" s="58"/>
      <c r="I310" s="58"/>
      <c r="J310" s="58"/>
    </row>
    <row r="311" spans="2:10" x14ac:dyDescent="0.25">
      <c r="B311" s="58"/>
      <c r="C311" s="58"/>
      <c r="D311" s="58"/>
      <c r="E311" s="58"/>
      <c r="F311" s="58"/>
      <c r="G311" s="58"/>
      <c r="H311" s="58"/>
      <c r="I311" s="58"/>
      <c r="J311" s="58"/>
    </row>
    <row r="312" spans="2:10" x14ac:dyDescent="0.25">
      <c r="B312" s="58"/>
      <c r="C312" s="58"/>
      <c r="D312" s="58"/>
      <c r="E312" s="58"/>
      <c r="F312" s="58"/>
      <c r="G312" s="58"/>
      <c r="H312" s="58"/>
      <c r="I312" s="58"/>
      <c r="J312" s="58"/>
    </row>
    <row r="313" spans="2:10" x14ac:dyDescent="0.25">
      <c r="B313" s="58"/>
      <c r="C313" s="58"/>
      <c r="D313" s="58"/>
      <c r="E313" s="58"/>
      <c r="F313" s="58"/>
      <c r="G313" s="58"/>
      <c r="H313" s="58"/>
      <c r="I313" s="58"/>
      <c r="J313" s="58"/>
    </row>
    <row r="314" spans="2:10" x14ac:dyDescent="0.25">
      <c r="B314" s="58"/>
      <c r="C314" s="58"/>
      <c r="D314" s="58"/>
      <c r="E314" s="58"/>
      <c r="F314" s="58"/>
      <c r="G314" s="58"/>
      <c r="H314" s="58"/>
      <c r="I314" s="58"/>
      <c r="J314" s="58"/>
    </row>
    <row r="315" spans="2:10" x14ac:dyDescent="0.25">
      <c r="B315" s="58"/>
      <c r="C315" s="58"/>
      <c r="D315" s="58"/>
      <c r="E315" s="58"/>
      <c r="F315" s="58"/>
      <c r="G315" s="58"/>
      <c r="H315" s="58"/>
      <c r="I315" s="58"/>
      <c r="J315" s="58"/>
    </row>
    <row r="316" spans="2:10" x14ac:dyDescent="0.25">
      <c r="B316" s="58"/>
      <c r="C316" s="58"/>
      <c r="D316" s="58"/>
      <c r="E316" s="58"/>
      <c r="F316" s="58"/>
      <c r="G316" s="58"/>
      <c r="H316" s="58"/>
      <c r="I316" s="58"/>
      <c r="J316" s="58"/>
    </row>
    <row r="317" spans="2:10" x14ac:dyDescent="0.25">
      <c r="B317" s="58"/>
      <c r="C317" s="58"/>
      <c r="D317" s="58"/>
      <c r="E317" s="58"/>
      <c r="F317" s="58"/>
      <c r="G317" s="58"/>
      <c r="H317" s="58"/>
      <c r="I317" s="58"/>
      <c r="J317" s="58"/>
    </row>
    <row r="318" spans="2:10" x14ac:dyDescent="0.25">
      <c r="B318" s="58"/>
      <c r="C318" s="58"/>
      <c r="D318" s="58"/>
      <c r="E318" s="58"/>
      <c r="F318" s="58"/>
      <c r="G318" s="58"/>
      <c r="H318" s="58"/>
      <c r="I318" s="58"/>
      <c r="J318" s="58"/>
    </row>
    <row r="319" spans="2:10" x14ac:dyDescent="0.25">
      <c r="B319" s="58"/>
      <c r="C319" s="58"/>
      <c r="D319" s="58"/>
      <c r="E319" s="58"/>
      <c r="F319" s="58"/>
      <c r="G319" s="58"/>
      <c r="H319" s="58"/>
      <c r="I319" s="58"/>
      <c r="J319" s="58"/>
    </row>
    <row r="320" spans="2:10" x14ac:dyDescent="0.25">
      <c r="B320" s="58"/>
      <c r="C320" s="58"/>
      <c r="D320" s="58"/>
      <c r="E320" s="58"/>
      <c r="F320" s="58"/>
      <c r="G320" s="58"/>
      <c r="H320" s="58"/>
      <c r="I320" s="58"/>
      <c r="J320" s="58"/>
    </row>
    <row r="321" spans="2:10" x14ac:dyDescent="0.25">
      <c r="B321" s="58"/>
      <c r="C321" s="58"/>
      <c r="D321" s="58"/>
      <c r="E321" s="58"/>
      <c r="F321" s="58"/>
      <c r="G321" s="58"/>
      <c r="H321" s="58"/>
      <c r="I321" s="58"/>
      <c r="J321" s="58"/>
    </row>
    <row r="322" spans="2:10" x14ac:dyDescent="0.25">
      <c r="B322" s="58"/>
      <c r="C322" s="58"/>
      <c r="D322" s="58"/>
      <c r="E322" s="58"/>
      <c r="F322" s="58"/>
      <c r="G322" s="58"/>
      <c r="H322" s="58"/>
      <c r="I322" s="58"/>
      <c r="J322" s="58"/>
    </row>
    <row r="323" spans="2:10" x14ac:dyDescent="0.25">
      <c r="B323" s="58"/>
      <c r="C323" s="58"/>
      <c r="D323" s="58"/>
      <c r="E323" s="58"/>
      <c r="F323" s="58"/>
      <c r="G323" s="58"/>
      <c r="H323" s="58"/>
      <c r="I323" s="58"/>
      <c r="J323" s="58"/>
    </row>
    <row r="324" spans="2:10" x14ac:dyDescent="0.25">
      <c r="B324" s="58"/>
      <c r="C324" s="58"/>
      <c r="D324" s="58"/>
      <c r="E324" s="58"/>
      <c r="F324" s="58"/>
      <c r="G324" s="58"/>
      <c r="H324" s="58"/>
      <c r="I324" s="58"/>
      <c r="J324" s="58"/>
    </row>
    <row r="325" spans="2:10" x14ac:dyDescent="0.25">
      <c r="B325" s="58"/>
      <c r="C325" s="58"/>
      <c r="D325" s="58"/>
      <c r="E325" s="58"/>
      <c r="F325" s="58"/>
      <c r="G325" s="58"/>
      <c r="H325" s="58"/>
      <c r="I325" s="58"/>
      <c r="J325" s="58"/>
    </row>
    <row r="326" spans="2:10" x14ac:dyDescent="0.25">
      <c r="B326" s="58"/>
      <c r="C326" s="58"/>
      <c r="D326" s="58"/>
      <c r="E326" s="58"/>
      <c r="F326" s="58"/>
      <c r="G326" s="58"/>
      <c r="H326" s="58"/>
      <c r="I326" s="58"/>
      <c r="J326" s="58"/>
    </row>
    <row r="327" spans="2:10" x14ac:dyDescent="0.25">
      <c r="B327" s="58"/>
      <c r="C327" s="58"/>
      <c r="D327" s="58"/>
      <c r="E327" s="58"/>
      <c r="F327" s="58"/>
      <c r="G327" s="58"/>
      <c r="H327" s="58"/>
      <c r="I327" s="58"/>
      <c r="J327" s="58"/>
    </row>
    <row r="328" spans="2:10" x14ac:dyDescent="0.25">
      <c r="B328" s="58"/>
      <c r="C328" s="58"/>
      <c r="D328" s="58"/>
      <c r="E328" s="58"/>
      <c r="F328" s="58"/>
      <c r="G328" s="58"/>
      <c r="H328" s="58"/>
      <c r="I328" s="58"/>
      <c r="J328" s="58"/>
    </row>
    <row r="329" spans="2:10" x14ac:dyDescent="0.25">
      <c r="B329" s="58"/>
      <c r="C329" s="58"/>
      <c r="D329" s="58"/>
      <c r="E329" s="58"/>
      <c r="F329" s="58"/>
      <c r="G329" s="58"/>
      <c r="H329" s="58"/>
      <c r="I329" s="58"/>
      <c r="J329" s="58"/>
    </row>
    <row r="330" spans="2:10" x14ac:dyDescent="0.25">
      <c r="B330" s="58"/>
      <c r="C330" s="58"/>
      <c r="D330" s="58"/>
      <c r="E330" s="58"/>
      <c r="F330" s="58"/>
      <c r="G330" s="58"/>
      <c r="H330" s="58"/>
      <c r="I330" s="58"/>
      <c r="J330" s="58"/>
    </row>
    <row r="331" spans="2:10" x14ac:dyDescent="0.25">
      <c r="B331" s="58"/>
      <c r="C331" s="58"/>
      <c r="D331" s="58"/>
      <c r="E331" s="58"/>
      <c r="F331" s="58"/>
      <c r="G331" s="58"/>
      <c r="H331" s="58"/>
      <c r="I331" s="58"/>
      <c r="J331" s="58"/>
    </row>
    <row r="332" spans="2:10" x14ac:dyDescent="0.25">
      <c r="B332" s="58"/>
      <c r="C332" s="58"/>
      <c r="D332" s="58"/>
      <c r="E332" s="58"/>
      <c r="F332" s="58"/>
      <c r="G332" s="58"/>
      <c r="H332" s="58"/>
      <c r="I332" s="58"/>
      <c r="J332" s="58"/>
    </row>
    <row r="333" spans="2:10" x14ac:dyDescent="0.25">
      <c r="B333" s="58"/>
      <c r="C333" s="58"/>
      <c r="D333" s="58"/>
      <c r="E333" s="58"/>
      <c r="F333" s="58"/>
      <c r="G333" s="58"/>
      <c r="H333" s="58"/>
      <c r="I333" s="58"/>
      <c r="J333" s="58"/>
    </row>
    <row r="334" spans="2:10" x14ac:dyDescent="0.25">
      <c r="B334" s="58"/>
      <c r="C334" s="58"/>
      <c r="D334" s="58"/>
      <c r="E334" s="58"/>
      <c r="F334" s="58"/>
      <c r="G334" s="58"/>
      <c r="H334" s="58"/>
      <c r="I334" s="58"/>
      <c r="J334" s="58"/>
    </row>
    <row r="335" spans="2:10" x14ac:dyDescent="0.25">
      <c r="B335" s="58"/>
      <c r="C335" s="58"/>
      <c r="D335" s="58"/>
      <c r="E335" s="58"/>
      <c r="F335" s="58"/>
      <c r="G335" s="58"/>
      <c r="H335" s="58"/>
      <c r="I335" s="58"/>
      <c r="J335" s="58"/>
    </row>
    <row r="336" spans="2:10" x14ac:dyDescent="0.25">
      <c r="B336" s="58"/>
      <c r="C336" s="58"/>
      <c r="D336" s="58"/>
      <c r="E336" s="58"/>
      <c r="F336" s="58"/>
      <c r="G336" s="58"/>
      <c r="H336" s="58"/>
      <c r="I336" s="58"/>
      <c r="J336" s="58"/>
    </row>
    <row r="337" spans="2:10" x14ac:dyDescent="0.25">
      <c r="B337" s="58"/>
      <c r="C337" s="58"/>
      <c r="D337" s="58"/>
      <c r="E337" s="58"/>
      <c r="F337" s="58"/>
      <c r="G337" s="58"/>
      <c r="H337" s="58"/>
      <c r="I337" s="58"/>
      <c r="J337" s="58"/>
    </row>
    <row r="338" spans="2:10" x14ac:dyDescent="0.25">
      <c r="B338" s="58"/>
      <c r="C338" s="58"/>
      <c r="D338" s="58"/>
      <c r="E338" s="58"/>
      <c r="F338" s="58"/>
      <c r="G338" s="58"/>
      <c r="H338" s="58"/>
      <c r="I338" s="58"/>
      <c r="J338" s="58"/>
    </row>
    <row r="339" spans="2:10" x14ac:dyDescent="0.25">
      <c r="B339" s="58"/>
      <c r="C339" s="58"/>
      <c r="D339" s="58"/>
      <c r="E339" s="58"/>
      <c r="F339" s="58"/>
      <c r="G339" s="58"/>
      <c r="H339" s="58"/>
      <c r="I339" s="58"/>
      <c r="J339" s="58"/>
    </row>
    <row r="340" spans="2:10" x14ac:dyDescent="0.25">
      <c r="B340" s="58"/>
      <c r="C340" s="58"/>
      <c r="D340" s="58"/>
      <c r="E340" s="58"/>
      <c r="F340" s="58"/>
      <c r="G340" s="58"/>
      <c r="H340" s="58"/>
      <c r="I340" s="58"/>
      <c r="J340" s="58"/>
    </row>
    <row r="341" spans="2:10" x14ac:dyDescent="0.25">
      <c r="B341" s="58"/>
      <c r="C341" s="58"/>
      <c r="D341" s="58"/>
      <c r="E341" s="58"/>
      <c r="F341" s="58"/>
      <c r="G341" s="58"/>
      <c r="H341" s="58"/>
      <c r="I341" s="58"/>
      <c r="J341" s="58"/>
    </row>
    <row r="342" spans="2:10" x14ac:dyDescent="0.25">
      <c r="B342" s="58"/>
      <c r="C342" s="58"/>
      <c r="D342" s="58"/>
      <c r="E342" s="58"/>
      <c r="F342" s="58"/>
      <c r="G342" s="58"/>
      <c r="H342" s="58"/>
      <c r="I342" s="58"/>
      <c r="J342" s="58"/>
    </row>
    <row r="343" spans="2:10" x14ac:dyDescent="0.25">
      <c r="B343" s="58"/>
      <c r="C343" s="58"/>
      <c r="D343" s="58"/>
      <c r="E343" s="58"/>
      <c r="F343" s="58"/>
      <c r="G343" s="58"/>
      <c r="H343" s="58"/>
      <c r="I343" s="58"/>
      <c r="J343" s="58"/>
    </row>
    <row r="344" spans="2:10" x14ac:dyDescent="0.25">
      <c r="B344" s="58"/>
      <c r="C344" s="58"/>
      <c r="D344" s="58"/>
      <c r="E344" s="58"/>
      <c r="F344" s="58"/>
      <c r="G344" s="58"/>
      <c r="H344" s="58"/>
      <c r="I344" s="58"/>
      <c r="J344" s="58"/>
    </row>
    <row r="345" spans="2:10" x14ac:dyDescent="0.25">
      <c r="B345" s="58"/>
      <c r="C345" s="58"/>
      <c r="D345" s="58"/>
      <c r="E345" s="58"/>
      <c r="F345" s="58"/>
      <c r="G345" s="58"/>
      <c r="H345" s="58"/>
      <c r="I345" s="58"/>
      <c r="J345" s="58"/>
    </row>
    <row r="346" spans="2:10" x14ac:dyDescent="0.25">
      <c r="B346" s="58"/>
      <c r="C346" s="58"/>
      <c r="D346" s="58"/>
      <c r="E346" s="58"/>
      <c r="F346" s="58"/>
      <c r="G346" s="58"/>
      <c r="H346" s="58"/>
      <c r="I346" s="58"/>
      <c r="J346" s="58"/>
    </row>
    <row r="347" spans="2:10" x14ac:dyDescent="0.25">
      <c r="B347" s="58"/>
      <c r="C347" s="58"/>
      <c r="D347" s="58"/>
      <c r="E347" s="58"/>
      <c r="F347" s="58"/>
      <c r="G347" s="58"/>
      <c r="H347" s="58"/>
      <c r="I347" s="58"/>
      <c r="J347" s="58"/>
    </row>
    <row r="348" spans="2:10" x14ac:dyDescent="0.25">
      <c r="B348" s="58"/>
      <c r="C348" s="58"/>
      <c r="D348" s="58"/>
      <c r="E348" s="58"/>
      <c r="F348" s="58"/>
      <c r="G348" s="58"/>
      <c r="H348" s="58"/>
      <c r="I348" s="58"/>
      <c r="J348" s="58"/>
    </row>
    <row r="349" spans="2:10" x14ac:dyDescent="0.25">
      <c r="B349" s="58"/>
      <c r="C349" s="58"/>
      <c r="D349" s="58"/>
      <c r="E349" s="58"/>
      <c r="F349" s="58"/>
      <c r="G349" s="58"/>
      <c r="H349" s="58"/>
      <c r="I349" s="58"/>
      <c r="J349" s="58"/>
    </row>
    <row r="350" spans="2:10" x14ac:dyDescent="0.25">
      <c r="B350" s="58"/>
      <c r="C350" s="58"/>
      <c r="D350" s="58"/>
      <c r="E350" s="58"/>
      <c r="F350" s="58"/>
      <c r="G350" s="58"/>
      <c r="H350" s="58"/>
      <c r="I350" s="58"/>
      <c r="J350" s="58"/>
    </row>
    <row r="351" spans="2:10" x14ac:dyDescent="0.25">
      <c r="B351" s="58"/>
      <c r="C351" s="58"/>
      <c r="D351" s="58"/>
      <c r="E351" s="58"/>
      <c r="F351" s="58"/>
      <c r="G351" s="58"/>
      <c r="H351" s="58"/>
      <c r="I351" s="58"/>
      <c r="J351" s="58"/>
    </row>
    <row r="352" spans="2:10" x14ac:dyDescent="0.25">
      <c r="B352" s="58"/>
      <c r="C352" s="58"/>
      <c r="D352" s="58"/>
      <c r="E352" s="58"/>
      <c r="F352" s="58"/>
      <c r="G352" s="58"/>
      <c r="H352" s="58"/>
      <c r="I352" s="58"/>
      <c r="J352" s="58"/>
    </row>
    <row r="353" spans="2:10" x14ac:dyDescent="0.25">
      <c r="B353" s="58"/>
      <c r="C353" s="58"/>
      <c r="D353" s="58"/>
      <c r="E353" s="58"/>
      <c r="F353" s="58"/>
      <c r="G353" s="58"/>
      <c r="H353" s="58"/>
      <c r="I353" s="58"/>
      <c r="J353" s="58"/>
    </row>
    <row r="354" spans="2:10" x14ac:dyDescent="0.25">
      <c r="B354" s="58"/>
      <c r="C354" s="58"/>
      <c r="D354" s="58"/>
      <c r="E354" s="58"/>
      <c r="F354" s="58"/>
      <c r="G354" s="58"/>
      <c r="H354" s="58"/>
      <c r="I354" s="58"/>
      <c r="J354" s="58"/>
    </row>
    <row r="355" spans="2:10" x14ac:dyDescent="0.25">
      <c r="B355" s="58"/>
      <c r="C355" s="58"/>
      <c r="D355" s="58"/>
      <c r="E355" s="58"/>
      <c r="F355" s="58"/>
      <c r="G355" s="58"/>
      <c r="H355" s="58"/>
      <c r="I355" s="58"/>
      <c r="J355" s="58"/>
    </row>
    <row r="356" spans="2:10" x14ac:dyDescent="0.25">
      <c r="B356" s="58"/>
      <c r="C356" s="58"/>
      <c r="D356" s="58"/>
      <c r="E356" s="58"/>
      <c r="F356" s="58"/>
      <c r="G356" s="58"/>
      <c r="H356" s="58"/>
      <c r="I356" s="58"/>
      <c r="J356" s="58"/>
    </row>
    <row r="357" spans="2:10" x14ac:dyDescent="0.25">
      <c r="B357" s="58"/>
      <c r="C357" s="58"/>
      <c r="D357" s="58"/>
      <c r="E357" s="58"/>
      <c r="F357" s="58"/>
      <c r="G357" s="58"/>
      <c r="H357" s="58"/>
      <c r="I357" s="58"/>
      <c r="J357" s="58"/>
    </row>
    <row r="358" spans="2:10" x14ac:dyDescent="0.25">
      <c r="B358" s="58"/>
      <c r="C358" s="58"/>
      <c r="D358" s="58"/>
      <c r="E358" s="58"/>
      <c r="F358" s="58"/>
      <c r="G358" s="58"/>
      <c r="H358" s="58"/>
      <c r="I358" s="58"/>
      <c r="J358" s="58"/>
    </row>
    <row r="359" spans="2:10" x14ac:dyDescent="0.25">
      <c r="B359" s="58"/>
      <c r="C359" s="58"/>
      <c r="D359" s="58"/>
      <c r="E359" s="58"/>
      <c r="F359" s="58"/>
      <c r="G359" s="58"/>
      <c r="H359" s="58"/>
      <c r="I359" s="58"/>
      <c r="J359" s="58"/>
    </row>
    <row r="360" spans="2:10" x14ac:dyDescent="0.25">
      <c r="B360" s="58"/>
      <c r="C360" s="58"/>
      <c r="D360" s="58"/>
      <c r="E360" s="58"/>
      <c r="F360" s="58"/>
      <c r="G360" s="58"/>
      <c r="H360" s="58"/>
      <c r="I360" s="58"/>
      <c r="J360" s="58"/>
    </row>
    <row r="361" spans="2:10" x14ac:dyDescent="0.25">
      <c r="B361" s="58"/>
      <c r="C361" s="58"/>
      <c r="D361" s="58"/>
      <c r="E361" s="58"/>
      <c r="F361" s="58"/>
      <c r="G361" s="58"/>
      <c r="H361" s="58"/>
      <c r="I361" s="58"/>
      <c r="J361" s="58"/>
    </row>
    <row r="362" spans="2:10" x14ac:dyDescent="0.25">
      <c r="B362" s="58"/>
      <c r="C362" s="58"/>
      <c r="D362" s="58"/>
      <c r="E362" s="58"/>
      <c r="F362" s="58"/>
      <c r="G362" s="58"/>
      <c r="H362" s="58"/>
      <c r="I362" s="58"/>
      <c r="J362" s="58"/>
    </row>
    <row r="363" spans="2:10" x14ac:dyDescent="0.25">
      <c r="B363" s="58"/>
      <c r="C363" s="58"/>
      <c r="D363" s="58"/>
      <c r="E363" s="58"/>
      <c r="F363" s="58"/>
      <c r="G363" s="58"/>
      <c r="H363" s="58"/>
      <c r="I363" s="58"/>
      <c r="J363" s="58"/>
    </row>
    <row r="364" spans="2:10" x14ac:dyDescent="0.25">
      <c r="B364" s="58"/>
      <c r="C364" s="58"/>
      <c r="D364" s="58"/>
      <c r="E364" s="58"/>
      <c r="F364" s="58"/>
      <c r="G364" s="58"/>
      <c r="H364" s="58"/>
      <c r="I364" s="58"/>
      <c r="J364" s="58"/>
    </row>
    <row r="365" spans="2:10" x14ac:dyDescent="0.25">
      <c r="B365" s="58"/>
      <c r="C365" s="58"/>
      <c r="D365" s="58"/>
      <c r="E365" s="58"/>
      <c r="F365" s="58"/>
      <c r="G365" s="58"/>
      <c r="H365" s="58"/>
      <c r="I365" s="58"/>
      <c r="J365" s="58"/>
    </row>
    <row r="366" spans="2:10" x14ac:dyDescent="0.25">
      <c r="B366" s="58"/>
      <c r="C366" s="58"/>
      <c r="D366" s="58"/>
      <c r="E366" s="58"/>
      <c r="F366" s="58"/>
      <c r="G366" s="58"/>
      <c r="H366" s="58"/>
      <c r="I366" s="58"/>
      <c r="J366" s="58"/>
    </row>
    <row r="367" spans="2:10" x14ac:dyDescent="0.25">
      <c r="B367" s="58"/>
      <c r="C367" s="58"/>
      <c r="D367" s="58"/>
      <c r="E367" s="58"/>
      <c r="F367" s="58"/>
      <c r="G367" s="58"/>
      <c r="H367" s="58"/>
      <c r="I367" s="58"/>
      <c r="J367" s="58"/>
    </row>
    <row r="368" spans="2:10" x14ac:dyDescent="0.25">
      <c r="B368" s="58"/>
      <c r="C368" s="58"/>
      <c r="D368" s="58"/>
      <c r="E368" s="58"/>
      <c r="F368" s="58"/>
      <c r="G368" s="58"/>
      <c r="H368" s="58"/>
      <c r="I368" s="58"/>
      <c r="J368" s="58"/>
    </row>
    <row r="369" spans="2:10" x14ac:dyDescent="0.25">
      <c r="B369" s="58"/>
      <c r="C369" s="58"/>
      <c r="D369" s="58"/>
      <c r="E369" s="58"/>
      <c r="F369" s="58"/>
      <c r="G369" s="58"/>
      <c r="H369" s="58"/>
      <c r="I369" s="58"/>
      <c r="J369" s="58"/>
    </row>
    <row r="370" spans="2:10" x14ac:dyDescent="0.25">
      <c r="B370" s="58"/>
      <c r="C370" s="58"/>
      <c r="D370" s="58"/>
      <c r="E370" s="58"/>
      <c r="F370" s="58"/>
      <c r="G370" s="58"/>
      <c r="H370" s="58"/>
      <c r="I370" s="58"/>
      <c r="J370" s="58"/>
    </row>
    <row r="371" spans="2:10" x14ac:dyDescent="0.25">
      <c r="B371" s="58"/>
      <c r="C371" s="58"/>
      <c r="D371" s="58"/>
      <c r="E371" s="58"/>
      <c r="F371" s="58"/>
      <c r="G371" s="58"/>
      <c r="H371" s="58"/>
      <c r="I371" s="58"/>
      <c r="J371" s="58"/>
    </row>
    <row r="372" spans="2:10" x14ac:dyDescent="0.25">
      <c r="B372" s="58"/>
      <c r="C372" s="58"/>
      <c r="D372" s="58"/>
      <c r="E372" s="58"/>
      <c r="F372" s="58"/>
      <c r="G372" s="58"/>
      <c r="H372" s="58"/>
      <c r="I372" s="58"/>
      <c r="J372" s="58"/>
    </row>
    <row r="373" spans="2:10" x14ac:dyDescent="0.25">
      <c r="B373" s="58"/>
      <c r="C373" s="58"/>
      <c r="D373" s="58"/>
      <c r="E373" s="58"/>
      <c r="F373" s="58"/>
      <c r="G373" s="58"/>
      <c r="H373" s="58"/>
      <c r="I373" s="58"/>
      <c r="J373" s="58"/>
    </row>
    <row r="374" spans="2:10" x14ac:dyDescent="0.25">
      <c r="B374" s="58"/>
      <c r="C374" s="58"/>
      <c r="D374" s="58"/>
      <c r="E374" s="58"/>
      <c r="F374" s="58"/>
      <c r="G374" s="58"/>
      <c r="H374" s="58"/>
      <c r="I374" s="58"/>
      <c r="J374" s="58"/>
    </row>
    <row r="375" spans="2:10" x14ac:dyDescent="0.25">
      <c r="B375" s="58"/>
      <c r="C375" s="58"/>
      <c r="D375" s="58"/>
      <c r="E375" s="58"/>
      <c r="F375" s="58"/>
      <c r="G375" s="58"/>
      <c r="H375" s="58"/>
      <c r="I375" s="58"/>
      <c r="J375" s="58"/>
    </row>
    <row r="376" spans="2:10" x14ac:dyDescent="0.25">
      <c r="B376" s="58"/>
      <c r="C376" s="58"/>
      <c r="D376" s="58"/>
      <c r="E376" s="58"/>
      <c r="F376" s="58"/>
      <c r="G376" s="58"/>
      <c r="H376" s="58"/>
      <c r="I376" s="58"/>
      <c r="J376" s="58"/>
    </row>
    <row r="377" spans="2:10" x14ac:dyDescent="0.25">
      <c r="B377" s="58"/>
      <c r="C377" s="58"/>
      <c r="D377" s="58"/>
      <c r="E377" s="58"/>
      <c r="F377" s="58"/>
      <c r="G377" s="58"/>
      <c r="H377" s="58"/>
      <c r="I377" s="58"/>
      <c r="J377" s="58"/>
    </row>
    <row r="378" spans="2:10" x14ac:dyDescent="0.25">
      <c r="B378" s="58"/>
      <c r="C378" s="58"/>
      <c r="D378" s="58"/>
      <c r="E378" s="58"/>
      <c r="F378" s="58"/>
      <c r="G378" s="58"/>
      <c r="H378" s="58"/>
      <c r="I378" s="58"/>
      <c r="J378" s="58"/>
    </row>
    <row r="379" spans="2:10" x14ac:dyDescent="0.25">
      <c r="B379" s="58"/>
      <c r="C379" s="58"/>
      <c r="D379" s="58"/>
      <c r="E379" s="58"/>
      <c r="F379" s="58"/>
      <c r="G379" s="58"/>
      <c r="H379" s="58"/>
      <c r="I379" s="58"/>
      <c r="J379" s="58"/>
    </row>
    <row r="380" spans="2:10" x14ac:dyDescent="0.25">
      <c r="B380" s="58"/>
      <c r="C380" s="58"/>
      <c r="D380" s="58"/>
      <c r="E380" s="58"/>
      <c r="F380" s="58"/>
      <c r="G380" s="58"/>
      <c r="H380" s="58"/>
      <c r="I380" s="58"/>
      <c r="J380" s="58"/>
    </row>
    <row r="381" spans="2:10" x14ac:dyDescent="0.25">
      <c r="B381" s="58"/>
      <c r="C381" s="58"/>
      <c r="D381" s="58"/>
      <c r="E381" s="58"/>
      <c r="F381" s="58"/>
      <c r="G381" s="58"/>
      <c r="H381" s="58"/>
      <c r="I381" s="58"/>
      <c r="J381" s="58"/>
    </row>
    <row r="382" spans="2:10" x14ac:dyDescent="0.25">
      <c r="B382" s="58"/>
      <c r="C382" s="58"/>
      <c r="D382" s="58"/>
      <c r="E382" s="58"/>
      <c r="F382" s="58"/>
      <c r="G382" s="58"/>
      <c r="H382" s="58"/>
      <c r="I382" s="58"/>
      <c r="J382" s="58"/>
    </row>
    <row r="383" spans="2:10" x14ac:dyDescent="0.25">
      <c r="B383" s="58"/>
      <c r="C383" s="58"/>
      <c r="D383" s="58"/>
      <c r="E383" s="58"/>
      <c r="F383" s="58"/>
      <c r="G383" s="58"/>
      <c r="H383" s="58"/>
      <c r="I383" s="58"/>
      <c r="J383" s="58"/>
    </row>
    <row r="384" spans="2:10" x14ac:dyDescent="0.25">
      <c r="B384" s="58"/>
      <c r="C384" s="58"/>
      <c r="D384" s="58"/>
      <c r="E384" s="58"/>
      <c r="F384" s="58"/>
      <c r="G384" s="58"/>
      <c r="H384" s="58"/>
      <c r="I384" s="58"/>
      <c r="J384" s="58"/>
    </row>
    <row r="385" spans="2:10" x14ac:dyDescent="0.25">
      <c r="B385" s="58"/>
      <c r="C385" s="58"/>
      <c r="D385" s="58"/>
      <c r="E385" s="58"/>
      <c r="F385" s="58"/>
      <c r="G385" s="58"/>
      <c r="H385" s="58"/>
      <c r="I385" s="58"/>
      <c r="J385" s="58"/>
    </row>
    <row r="386" spans="2:10" x14ac:dyDescent="0.25">
      <c r="B386" s="58"/>
      <c r="C386" s="58"/>
      <c r="D386" s="58"/>
      <c r="E386" s="58"/>
      <c r="F386" s="58"/>
      <c r="G386" s="58"/>
      <c r="H386" s="58"/>
      <c r="I386" s="58"/>
      <c r="J386" s="58"/>
    </row>
    <row r="387" spans="2:10" x14ac:dyDescent="0.25">
      <c r="B387" s="58"/>
      <c r="C387" s="58"/>
      <c r="D387" s="58"/>
      <c r="E387" s="58"/>
      <c r="F387" s="58"/>
      <c r="G387" s="58"/>
      <c r="H387" s="58"/>
      <c r="I387" s="58"/>
      <c r="J387" s="58"/>
    </row>
    <row r="388" spans="2:10" x14ac:dyDescent="0.25">
      <c r="B388" s="58"/>
      <c r="C388" s="58"/>
      <c r="D388" s="58"/>
      <c r="E388" s="58"/>
      <c r="F388" s="58"/>
      <c r="G388" s="58"/>
      <c r="H388" s="58"/>
      <c r="I388" s="58"/>
      <c r="J388" s="58"/>
    </row>
    <row r="389" spans="2:10" x14ac:dyDescent="0.25">
      <c r="B389" s="58"/>
      <c r="C389" s="58"/>
      <c r="D389" s="58"/>
      <c r="E389" s="58"/>
      <c r="F389" s="58"/>
      <c r="G389" s="58"/>
      <c r="H389" s="58"/>
      <c r="I389" s="58"/>
      <c r="J389" s="58"/>
    </row>
    <row r="390" spans="2:10" x14ac:dyDescent="0.25">
      <c r="B390" s="58"/>
      <c r="C390" s="58"/>
      <c r="D390" s="58"/>
      <c r="E390" s="58"/>
      <c r="F390" s="58"/>
      <c r="G390" s="58"/>
      <c r="H390" s="58"/>
      <c r="I390" s="58"/>
      <c r="J390" s="58"/>
    </row>
    <row r="391" spans="2:10" x14ac:dyDescent="0.25">
      <c r="B391" s="58"/>
      <c r="C391" s="58"/>
      <c r="D391" s="58"/>
      <c r="E391" s="58"/>
      <c r="F391" s="58"/>
      <c r="G391" s="58"/>
      <c r="H391" s="58"/>
      <c r="I391" s="58"/>
      <c r="J391" s="58"/>
    </row>
    <row r="392" spans="2:10" x14ac:dyDescent="0.25">
      <c r="B392" s="58"/>
      <c r="C392" s="58"/>
      <c r="D392" s="58"/>
      <c r="E392" s="58"/>
      <c r="F392" s="58"/>
      <c r="G392" s="58"/>
      <c r="H392" s="58"/>
      <c r="I392" s="58"/>
      <c r="J392" s="58"/>
    </row>
    <row r="393" spans="2:10" x14ac:dyDescent="0.25">
      <c r="B393" s="58"/>
      <c r="C393" s="58"/>
      <c r="D393" s="58"/>
      <c r="E393" s="58"/>
      <c r="F393" s="58"/>
      <c r="G393" s="58"/>
      <c r="H393" s="58"/>
      <c r="I393" s="58"/>
      <c r="J393" s="58"/>
    </row>
    <row r="394" spans="2:10" x14ac:dyDescent="0.25">
      <c r="B394" s="58"/>
      <c r="C394" s="58"/>
      <c r="D394" s="58"/>
      <c r="E394" s="58"/>
      <c r="F394" s="58"/>
      <c r="G394" s="58"/>
      <c r="H394" s="58"/>
      <c r="I394" s="58"/>
      <c r="J394" s="58"/>
    </row>
    <row r="395" spans="2:10" x14ac:dyDescent="0.25">
      <c r="B395" s="58"/>
      <c r="C395" s="58"/>
      <c r="D395" s="58"/>
      <c r="E395" s="58"/>
      <c r="F395" s="58"/>
      <c r="G395" s="58"/>
      <c r="H395" s="58"/>
      <c r="I395" s="58"/>
      <c r="J395" s="58"/>
    </row>
    <row r="396" spans="2:10" x14ac:dyDescent="0.25">
      <c r="B396" s="58"/>
      <c r="C396" s="58"/>
      <c r="D396" s="58"/>
      <c r="E396" s="58"/>
      <c r="F396" s="58"/>
      <c r="G396" s="58"/>
      <c r="H396" s="58"/>
      <c r="I396" s="58"/>
      <c r="J396" s="58"/>
    </row>
    <row r="397" spans="2:10" x14ac:dyDescent="0.25">
      <c r="B397" s="58"/>
      <c r="C397" s="58"/>
      <c r="D397" s="58"/>
      <c r="E397" s="58"/>
      <c r="F397" s="58"/>
      <c r="G397" s="58"/>
      <c r="H397" s="58"/>
      <c r="I397" s="58"/>
      <c r="J397" s="58"/>
    </row>
    <row r="398" spans="2:10" x14ac:dyDescent="0.25">
      <c r="B398" s="58"/>
      <c r="C398" s="58"/>
      <c r="D398" s="58"/>
      <c r="E398" s="58"/>
      <c r="F398" s="58"/>
      <c r="G398" s="58"/>
      <c r="H398" s="58"/>
      <c r="I398" s="58"/>
      <c r="J398" s="58"/>
    </row>
    <row r="399" spans="2:10" x14ac:dyDescent="0.25">
      <c r="B399" s="58"/>
      <c r="C399" s="58"/>
      <c r="D399" s="58"/>
      <c r="E399" s="58"/>
      <c r="F399" s="58"/>
      <c r="G399" s="58"/>
      <c r="H399" s="58"/>
      <c r="I399" s="58"/>
      <c r="J399" s="58"/>
    </row>
    <row r="400" spans="2:10" x14ac:dyDescent="0.25">
      <c r="B400" s="58"/>
      <c r="C400" s="58"/>
      <c r="D400" s="58"/>
      <c r="E400" s="58"/>
      <c r="F400" s="58"/>
      <c r="G400" s="58"/>
      <c r="H400" s="58"/>
      <c r="I400" s="58"/>
      <c r="J400" s="58"/>
    </row>
    <row r="401" spans="2:10" x14ac:dyDescent="0.25">
      <c r="B401" s="58"/>
      <c r="C401" s="58"/>
      <c r="D401" s="58"/>
      <c r="E401" s="58"/>
      <c r="F401" s="58"/>
      <c r="G401" s="58"/>
      <c r="H401" s="58"/>
      <c r="I401" s="58"/>
      <c r="J401" s="58"/>
    </row>
    <row r="402" spans="2:10" x14ac:dyDescent="0.25">
      <c r="B402" s="58"/>
      <c r="C402" s="58"/>
      <c r="D402" s="58"/>
      <c r="E402" s="58"/>
      <c r="F402" s="58"/>
      <c r="G402" s="58"/>
      <c r="H402" s="58"/>
      <c r="I402" s="58"/>
      <c r="J402" s="58"/>
    </row>
    <row r="403" spans="2:10" x14ac:dyDescent="0.25">
      <c r="B403" s="58"/>
      <c r="C403" s="58"/>
      <c r="D403" s="58"/>
      <c r="E403" s="58"/>
      <c r="F403" s="58"/>
      <c r="G403" s="58"/>
      <c r="H403" s="58"/>
      <c r="I403" s="58"/>
      <c r="J403" s="58"/>
    </row>
    <row r="404" spans="2:10" x14ac:dyDescent="0.25">
      <c r="B404" s="58"/>
      <c r="C404" s="58"/>
      <c r="D404" s="58"/>
      <c r="E404" s="58"/>
      <c r="F404" s="58"/>
      <c r="G404" s="58"/>
      <c r="H404" s="58"/>
      <c r="I404" s="58"/>
      <c r="J404" s="58"/>
    </row>
    <row r="405" spans="2:10" x14ac:dyDescent="0.25">
      <c r="B405" s="58"/>
      <c r="C405" s="58"/>
      <c r="D405" s="58"/>
      <c r="E405" s="58"/>
      <c r="F405" s="58"/>
      <c r="G405" s="58"/>
      <c r="H405" s="58"/>
      <c r="I405" s="58"/>
      <c r="J405" s="58"/>
    </row>
    <row r="406" spans="2:10" x14ac:dyDescent="0.25">
      <c r="B406" s="58"/>
      <c r="C406" s="58"/>
      <c r="D406" s="58"/>
      <c r="E406" s="58"/>
      <c r="F406" s="58"/>
      <c r="G406" s="58"/>
      <c r="H406" s="58"/>
      <c r="I406" s="58"/>
      <c r="J406" s="58"/>
    </row>
    <row r="407" spans="2:10" x14ac:dyDescent="0.25">
      <c r="B407" s="58"/>
      <c r="C407" s="58"/>
      <c r="D407" s="58"/>
      <c r="E407" s="58"/>
      <c r="F407" s="58"/>
      <c r="G407" s="58"/>
      <c r="H407" s="58"/>
      <c r="I407" s="58"/>
      <c r="J407" s="58"/>
    </row>
    <row r="408" spans="2:10" x14ac:dyDescent="0.25">
      <c r="B408" s="58"/>
      <c r="C408" s="58"/>
      <c r="D408" s="58"/>
      <c r="E408" s="58"/>
      <c r="F408" s="58"/>
      <c r="G408" s="58"/>
      <c r="H408" s="58"/>
      <c r="I408" s="58"/>
      <c r="J408" s="58"/>
    </row>
    <row r="409" spans="2:10" x14ac:dyDescent="0.25">
      <c r="B409" s="58"/>
      <c r="C409" s="58"/>
      <c r="D409" s="58"/>
      <c r="E409" s="58"/>
      <c r="F409" s="58"/>
      <c r="G409" s="58"/>
      <c r="H409" s="58"/>
      <c r="I409" s="58"/>
      <c r="J409" s="58"/>
    </row>
    <row r="410" spans="2:10" x14ac:dyDescent="0.25">
      <c r="B410" s="58"/>
      <c r="C410" s="58"/>
      <c r="D410" s="58"/>
      <c r="E410" s="58"/>
      <c r="F410" s="58"/>
      <c r="G410" s="58"/>
      <c r="H410" s="58"/>
      <c r="I410" s="58"/>
      <c r="J410" s="58"/>
    </row>
    <row r="411" spans="2:10" x14ac:dyDescent="0.25">
      <c r="B411" s="58"/>
      <c r="C411" s="58"/>
      <c r="D411" s="58"/>
      <c r="E411" s="58"/>
      <c r="F411" s="58"/>
      <c r="G411" s="58"/>
      <c r="H411" s="58"/>
      <c r="I411" s="58"/>
      <c r="J411" s="58"/>
    </row>
    <row r="412" spans="2:10" x14ac:dyDescent="0.25">
      <c r="B412" s="58"/>
      <c r="C412" s="58"/>
      <c r="D412" s="58"/>
      <c r="E412" s="58"/>
      <c r="F412" s="58"/>
      <c r="G412" s="58"/>
      <c r="H412" s="58"/>
      <c r="I412" s="58"/>
      <c r="J412" s="58"/>
    </row>
    <row r="413" spans="2:10" x14ac:dyDescent="0.25">
      <c r="B413" s="58"/>
      <c r="C413" s="58"/>
      <c r="D413" s="58"/>
      <c r="E413" s="58"/>
      <c r="F413" s="58"/>
      <c r="G413" s="58"/>
      <c r="H413" s="58"/>
      <c r="I413" s="58"/>
      <c r="J413" s="58"/>
    </row>
    <row r="414" spans="2:10" x14ac:dyDescent="0.25">
      <c r="B414" s="58"/>
      <c r="C414" s="58"/>
      <c r="D414" s="58"/>
      <c r="E414" s="58"/>
      <c r="F414" s="58"/>
      <c r="G414" s="58"/>
      <c r="H414" s="58"/>
      <c r="I414" s="58"/>
      <c r="J414" s="58"/>
    </row>
    <row r="415" spans="2:10" x14ac:dyDescent="0.25">
      <c r="B415" s="58"/>
      <c r="C415" s="58"/>
      <c r="D415" s="58"/>
      <c r="E415" s="58"/>
      <c r="F415" s="58"/>
      <c r="G415" s="58"/>
      <c r="H415" s="58"/>
      <c r="I415" s="58"/>
      <c r="J415" s="58"/>
    </row>
    <row r="416" spans="2:10" x14ac:dyDescent="0.25">
      <c r="B416" s="58"/>
      <c r="C416" s="58"/>
      <c r="D416" s="58"/>
      <c r="E416" s="58"/>
      <c r="F416" s="58"/>
      <c r="G416" s="58"/>
      <c r="H416" s="58"/>
      <c r="I416" s="58"/>
      <c r="J416" s="58"/>
    </row>
    <row r="417" spans="2:10" x14ac:dyDescent="0.25">
      <c r="B417" s="58"/>
      <c r="C417" s="58"/>
      <c r="D417" s="58"/>
      <c r="E417" s="58"/>
      <c r="F417" s="58"/>
      <c r="G417" s="58"/>
      <c r="H417" s="58"/>
      <c r="I417" s="58"/>
      <c r="J417" s="58"/>
    </row>
    <row r="418" spans="2:10" x14ac:dyDescent="0.25">
      <c r="B418" s="58"/>
      <c r="C418" s="58"/>
      <c r="D418" s="58"/>
      <c r="E418" s="58"/>
      <c r="F418" s="58"/>
      <c r="G418" s="58"/>
      <c r="H418" s="58"/>
      <c r="I418" s="58"/>
      <c r="J418" s="58"/>
    </row>
    <row r="419" spans="2:10" x14ac:dyDescent="0.25">
      <c r="B419" s="58"/>
      <c r="C419" s="58"/>
      <c r="D419" s="58"/>
      <c r="E419" s="58"/>
      <c r="F419" s="58"/>
      <c r="G419" s="58"/>
      <c r="H419" s="58"/>
      <c r="I419" s="58"/>
      <c r="J419" s="58"/>
    </row>
    <row r="420" spans="2:10" x14ac:dyDescent="0.25">
      <c r="B420" s="58"/>
      <c r="C420" s="58"/>
      <c r="D420" s="58"/>
      <c r="E420" s="58"/>
      <c r="F420" s="58"/>
      <c r="G420" s="58"/>
      <c r="H420" s="58"/>
      <c r="I420" s="58"/>
      <c r="J420" s="58"/>
    </row>
    <row r="421" spans="2:10" x14ac:dyDescent="0.25">
      <c r="B421" s="58"/>
      <c r="C421" s="58"/>
      <c r="D421" s="58"/>
      <c r="E421" s="58"/>
      <c r="F421" s="58"/>
      <c r="G421" s="58"/>
      <c r="H421" s="58"/>
      <c r="I421" s="58"/>
      <c r="J421" s="58"/>
    </row>
    <row r="422" spans="2:10" x14ac:dyDescent="0.25">
      <c r="B422" s="58"/>
      <c r="C422" s="58"/>
      <c r="D422" s="58"/>
      <c r="E422" s="58"/>
      <c r="F422" s="58"/>
      <c r="G422" s="58"/>
      <c r="H422" s="58"/>
      <c r="I422" s="58"/>
      <c r="J422" s="58"/>
    </row>
    <row r="423" spans="2:10" x14ac:dyDescent="0.25">
      <c r="B423" s="58"/>
      <c r="C423" s="58"/>
      <c r="D423" s="58"/>
      <c r="E423" s="58"/>
      <c r="F423" s="58"/>
      <c r="G423" s="58"/>
      <c r="H423" s="58"/>
      <c r="I423" s="58"/>
      <c r="J423" s="58"/>
    </row>
    <row r="424" spans="2:10" x14ac:dyDescent="0.25">
      <c r="B424" s="58"/>
      <c r="C424" s="58"/>
      <c r="D424" s="58"/>
      <c r="E424" s="58"/>
      <c r="F424" s="58"/>
      <c r="G424" s="58"/>
      <c r="H424" s="58"/>
      <c r="I424" s="58"/>
      <c r="J424" s="58"/>
    </row>
    <row r="425" spans="2:10" x14ac:dyDescent="0.25">
      <c r="B425" s="58"/>
      <c r="C425" s="58"/>
      <c r="D425" s="58"/>
      <c r="E425" s="58"/>
      <c r="F425" s="58"/>
      <c r="G425" s="58"/>
      <c r="H425" s="58"/>
      <c r="I425" s="58"/>
      <c r="J425" s="58"/>
    </row>
    <row r="426" spans="2:10" x14ac:dyDescent="0.25">
      <c r="B426" s="58"/>
      <c r="C426" s="58"/>
      <c r="D426" s="58"/>
      <c r="E426" s="58"/>
      <c r="F426" s="58"/>
      <c r="G426" s="58"/>
      <c r="H426" s="58"/>
      <c r="I426" s="58"/>
      <c r="J426" s="58"/>
    </row>
    <row r="427" spans="2:10" x14ac:dyDescent="0.25">
      <c r="B427" s="58"/>
      <c r="C427" s="58"/>
      <c r="D427" s="58"/>
      <c r="E427" s="58"/>
      <c r="F427" s="58"/>
      <c r="G427" s="58"/>
      <c r="H427" s="58"/>
      <c r="I427" s="58"/>
      <c r="J427" s="58"/>
    </row>
    <row r="428" spans="2:10" x14ac:dyDescent="0.25">
      <c r="B428" s="58"/>
      <c r="C428" s="58"/>
      <c r="D428" s="58"/>
      <c r="E428" s="58"/>
      <c r="F428" s="58"/>
      <c r="G428" s="58"/>
      <c r="H428" s="58"/>
      <c r="I428" s="58"/>
      <c r="J428" s="58"/>
    </row>
    <row r="429" spans="2:10" x14ac:dyDescent="0.25">
      <c r="B429" s="58"/>
      <c r="C429" s="58"/>
      <c r="D429" s="58"/>
      <c r="E429" s="58"/>
      <c r="F429" s="58"/>
      <c r="G429" s="58"/>
      <c r="H429" s="58"/>
      <c r="I429" s="58"/>
      <c r="J429" s="58"/>
    </row>
    <row r="430" spans="2:10" x14ac:dyDescent="0.25">
      <c r="B430" s="58"/>
      <c r="C430" s="58"/>
      <c r="D430" s="58"/>
      <c r="E430" s="58"/>
      <c r="F430" s="58"/>
      <c r="G430" s="58"/>
      <c r="H430" s="58"/>
      <c r="I430" s="58"/>
      <c r="J430" s="58"/>
    </row>
    <row r="431" spans="2:10" x14ac:dyDescent="0.25">
      <c r="B431" s="58"/>
      <c r="C431" s="58"/>
      <c r="D431" s="58"/>
      <c r="E431" s="58"/>
      <c r="F431" s="58"/>
      <c r="G431" s="58"/>
      <c r="H431" s="58"/>
      <c r="I431" s="58"/>
      <c r="J431" s="58"/>
    </row>
    <row r="432" spans="2:10" x14ac:dyDescent="0.25">
      <c r="B432" s="58"/>
      <c r="C432" s="58"/>
      <c r="D432" s="58"/>
      <c r="E432" s="58"/>
      <c r="F432" s="58"/>
      <c r="G432" s="58"/>
      <c r="H432" s="58"/>
      <c r="I432" s="58"/>
      <c r="J432" s="58"/>
    </row>
    <row r="433" spans="2:10" x14ac:dyDescent="0.25">
      <c r="B433" s="58"/>
      <c r="C433" s="58"/>
      <c r="D433" s="58"/>
      <c r="E433" s="58"/>
      <c r="F433" s="58"/>
      <c r="G433" s="58"/>
      <c r="H433" s="58"/>
      <c r="I433" s="58"/>
      <c r="J433" s="58"/>
    </row>
    <row r="434" spans="2:10" x14ac:dyDescent="0.25">
      <c r="B434" s="58"/>
      <c r="C434" s="58"/>
      <c r="D434" s="58"/>
      <c r="E434" s="58"/>
      <c r="F434" s="58"/>
      <c r="G434" s="58"/>
      <c r="H434" s="58"/>
      <c r="I434" s="58"/>
      <c r="J434" s="58"/>
    </row>
    <row r="435" spans="2:10" x14ac:dyDescent="0.25">
      <c r="B435" s="58"/>
      <c r="C435" s="58"/>
      <c r="D435" s="58"/>
      <c r="E435" s="58"/>
      <c r="F435" s="58"/>
      <c r="G435" s="58"/>
      <c r="H435" s="58"/>
      <c r="I435" s="58"/>
      <c r="J435" s="58"/>
    </row>
    <row r="436" spans="2:10" x14ac:dyDescent="0.25">
      <c r="B436" s="58"/>
      <c r="C436" s="58"/>
      <c r="D436" s="58"/>
      <c r="E436" s="58"/>
      <c r="F436" s="58"/>
      <c r="G436" s="58"/>
      <c r="H436" s="58"/>
      <c r="I436" s="58"/>
      <c r="J436" s="58"/>
    </row>
    <row r="437" spans="2:10" x14ac:dyDescent="0.25">
      <c r="B437" s="58"/>
      <c r="C437" s="58"/>
      <c r="D437" s="58"/>
      <c r="E437" s="58"/>
      <c r="F437" s="58"/>
      <c r="G437" s="58"/>
      <c r="H437" s="58"/>
      <c r="I437" s="58"/>
      <c r="J437" s="58"/>
    </row>
    <row r="438" spans="2:10" x14ac:dyDescent="0.25">
      <c r="B438" s="58"/>
      <c r="C438" s="58"/>
      <c r="D438" s="58"/>
      <c r="E438" s="58"/>
      <c r="F438" s="58"/>
      <c r="G438" s="58"/>
      <c r="H438" s="58"/>
      <c r="I438" s="58"/>
      <c r="J438" s="58"/>
    </row>
    <row r="439" spans="2:10" x14ac:dyDescent="0.25">
      <c r="B439" s="58"/>
      <c r="C439" s="58"/>
      <c r="D439" s="58"/>
      <c r="E439" s="58"/>
      <c r="F439" s="58"/>
      <c r="G439" s="58"/>
      <c r="H439" s="58"/>
      <c r="I439" s="58"/>
      <c r="J439" s="58"/>
    </row>
    <row r="440" spans="2:10" x14ac:dyDescent="0.25">
      <c r="B440" s="58"/>
      <c r="C440" s="58"/>
      <c r="D440" s="58"/>
      <c r="E440" s="58"/>
      <c r="F440" s="58"/>
      <c r="G440" s="58"/>
      <c r="H440" s="58"/>
      <c r="I440" s="58"/>
      <c r="J440" s="58"/>
    </row>
    <row r="441" spans="2:10" x14ac:dyDescent="0.25">
      <c r="B441" s="58"/>
      <c r="C441" s="58"/>
      <c r="D441" s="58"/>
      <c r="E441" s="58"/>
      <c r="F441" s="58"/>
      <c r="G441" s="58"/>
      <c r="H441" s="58"/>
      <c r="I441" s="58"/>
      <c r="J441" s="58"/>
    </row>
    <row r="442" spans="2:10" x14ac:dyDescent="0.25">
      <c r="B442" s="58"/>
      <c r="C442" s="58"/>
      <c r="D442" s="58"/>
      <c r="E442" s="58"/>
      <c r="F442" s="58"/>
      <c r="G442" s="58"/>
      <c r="H442" s="58"/>
      <c r="I442" s="58"/>
      <c r="J442" s="58"/>
    </row>
    <row r="443" spans="2:10" x14ac:dyDescent="0.25">
      <c r="B443" s="58"/>
      <c r="C443" s="58"/>
      <c r="D443" s="58"/>
      <c r="E443" s="58"/>
      <c r="F443" s="58"/>
      <c r="G443" s="58"/>
      <c r="H443" s="58"/>
      <c r="I443" s="58"/>
      <c r="J443" s="58"/>
    </row>
    <row r="444" spans="2:10" x14ac:dyDescent="0.25">
      <c r="B444" s="58"/>
      <c r="C444" s="58"/>
      <c r="D444" s="58"/>
      <c r="E444" s="58"/>
      <c r="F444" s="58"/>
      <c r="G444" s="58"/>
      <c r="H444" s="58"/>
      <c r="I444" s="58"/>
      <c r="J444" s="58"/>
    </row>
    <row r="445" spans="2:10" x14ac:dyDescent="0.25">
      <c r="B445" s="58"/>
      <c r="C445" s="58"/>
      <c r="D445" s="58"/>
      <c r="E445" s="58"/>
      <c r="F445" s="58"/>
      <c r="G445" s="58"/>
      <c r="H445" s="58"/>
      <c r="I445" s="58"/>
      <c r="J445" s="58"/>
    </row>
    <row r="446" spans="2:10" x14ac:dyDescent="0.25">
      <c r="B446" s="58"/>
      <c r="C446" s="58"/>
      <c r="D446" s="58"/>
      <c r="E446" s="58"/>
      <c r="F446" s="58"/>
      <c r="G446" s="58"/>
      <c r="H446" s="58"/>
      <c r="I446" s="58"/>
      <c r="J446" s="58"/>
    </row>
    <row r="447" spans="2:10" x14ac:dyDescent="0.25">
      <c r="B447" s="58"/>
      <c r="C447" s="58"/>
      <c r="D447" s="58"/>
      <c r="E447" s="58"/>
      <c r="F447" s="58"/>
      <c r="G447" s="58"/>
      <c r="H447" s="58"/>
      <c r="I447" s="58"/>
      <c r="J447" s="58"/>
    </row>
    <row r="448" spans="2:10" x14ac:dyDescent="0.25">
      <c r="B448" s="58"/>
      <c r="C448" s="58"/>
      <c r="D448" s="58"/>
      <c r="E448" s="58"/>
      <c r="F448" s="58"/>
      <c r="G448" s="58"/>
      <c r="H448" s="58"/>
      <c r="I448" s="58"/>
      <c r="J448" s="58"/>
    </row>
    <row r="449" spans="2:10" x14ac:dyDescent="0.25">
      <c r="B449" s="58"/>
      <c r="C449" s="58"/>
      <c r="D449" s="58"/>
      <c r="E449" s="58"/>
      <c r="F449" s="58"/>
      <c r="G449" s="58"/>
      <c r="H449" s="58"/>
      <c r="I449" s="58"/>
      <c r="J449" s="58"/>
    </row>
    <row r="450" spans="2:10" x14ac:dyDescent="0.25">
      <c r="B450" s="58"/>
      <c r="C450" s="58"/>
      <c r="D450" s="58"/>
      <c r="E450" s="58"/>
      <c r="F450" s="58"/>
      <c r="G450" s="58"/>
      <c r="H450" s="58"/>
      <c r="I450" s="58"/>
      <c r="J450" s="58"/>
    </row>
    <row r="451" spans="2:10" x14ac:dyDescent="0.25">
      <c r="B451" s="58"/>
      <c r="C451" s="58"/>
      <c r="D451" s="58"/>
      <c r="E451" s="58"/>
      <c r="F451" s="58"/>
      <c r="G451" s="58"/>
      <c r="H451" s="58"/>
      <c r="I451" s="58"/>
      <c r="J451" s="58"/>
    </row>
    <row r="452" spans="2:10" x14ac:dyDescent="0.25">
      <c r="B452" s="58"/>
      <c r="C452" s="58"/>
      <c r="D452" s="58"/>
      <c r="E452" s="58"/>
      <c r="F452" s="58"/>
      <c r="G452" s="58"/>
      <c r="H452" s="58"/>
      <c r="I452" s="58"/>
      <c r="J452" s="58"/>
    </row>
    <row r="453" spans="2:10" x14ac:dyDescent="0.25">
      <c r="B453" s="58"/>
      <c r="C453" s="58"/>
      <c r="D453" s="58"/>
      <c r="E453" s="58"/>
      <c r="F453" s="58"/>
      <c r="G453" s="58"/>
      <c r="H453" s="58"/>
      <c r="I453" s="58"/>
      <c r="J453" s="58"/>
    </row>
    <row r="454" spans="2:10" x14ac:dyDescent="0.25">
      <c r="B454" s="58"/>
      <c r="C454" s="58"/>
      <c r="D454" s="58"/>
      <c r="E454" s="58"/>
      <c r="F454" s="58"/>
      <c r="G454" s="58"/>
      <c r="H454" s="58"/>
      <c r="I454" s="58"/>
      <c r="J454" s="58"/>
    </row>
    <row r="455" spans="2:10" x14ac:dyDescent="0.25">
      <c r="B455" s="58"/>
      <c r="C455" s="58"/>
      <c r="D455" s="58"/>
      <c r="E455" s="58"/>
      <c r="F455" s="58"/>
      <c r="G455" s="58"/>
      <c r="H455" s="58"/>
      <c r="I455" s="58"/>
      <c r="J455" s="58"/>
    </row>
    <row r="456" spans="2:10" x14ac:dyDescent="0.25">
      <c r="B456" s="58"/>
      <c r="C456" s="58"/>
      <c r="D456" s="58"/>
      <c r="E456" s="58"/>
      <c r="F456" s="58"/>
      <c r="G456" s="58"/>
      <c r="H456" s="58"/>
      <c r="I456" s="58"/>
      <c r="J456" s="58"/>
    </row>
    <row r="457" spans="2:10" x14ac:dyDescent="0.25">
      <c r="B457" s="58"/>
      <c r="C457" s="58"/>
      <c r="D457" s="58"/>
      <c r="E457" s="58"/>
      <c r="F457" s="58"/>
      <c r="G457" s="58"/>
      <c r="H457" s="58"/>
      <c r="I457" s="58"/>
      <c r="J457" s="58"/>
    </row>
    <row r="458" spans="2:10" x14ac:dyDescent="0.25">
      <c r="B458" s="58"/>
      <c r="C458" s="58"/>
      <c r="D458" s="58"/>
      <c r="E458" s="58"/>
      <c r="F458" s="58"/>
      <c r="G458" s="58"/>
      <c r="H458" s="58"/>
      <c r="I458" s="58"/>
      <c r="J458" s="58"/>
    </row>
    <row r="459" spans="2:10" x14ac:dyDescent="0.25">
      <c r="B459" s="58"/>
      <c r="C459" s="58"/>
      <c r="D459" s="58"/>
      <c r="E459" s="58"/>
      <c r="F459" s="58"/>
      <c r="G459" s="58"/>
      <c r="H459" s="58"/>
      <c r="I459" s="58"/>
      <c r="J459" s="58"/>
    </row>
    <row r="460" spans="2:10" x14ac:dyDescent="0.25">
      <c r="B460" s="58"/>
      <c r="C460" s="58"/>
      <c r="D460" s="58"/>
      <c r="E460" s="58"/>
      <c r="F460" s="58"/>
      <c r="G460" s="58"/>
      <c r="H460" s="58"/>
      <c r="I460" s="58"/>
      <c r="J460" s="58"/>
    </row>
    <row r="461" spans="2:10" x14ac:dyDescent="0.25">
      <c r="B461" s="58"/>
      <c r="C461" s="58"/>
      <c r="D461" s="58"/>
      <c r="E461" s="58"/>
      <c r="F461" s="58"/>
      <c r="G461" s="58"/>
      <c r="H461" s="58"/>
      <c r="I461" s="58"/>
      <c r="J461" s="58"/>
    </row>
    <row r="462" spans="2:10" x14ac:dyDescent="0.25">
      <c r="B462" s="58"/>
      <c r="C462" s="58"/>
      <c r="D462" s="58"/>
      <c r="E462" s="58"/>
      <c r="F462" s="58"/>
      <c r="G462" s="58"/>
      <c r="H462" s="58"/>
      <c r="I462" s="58"/>
      <c r="J462" s="58"/>
    </row>
    <row r="463" spans="2:10" x14ac:dyDescent="0.25">
      <c r="B463" s="58"/>
      <c r="C463" s="58"/>
      <c r="D463" s="58"/>
      <c r="E463" s="58"/>
      <c r="F463" s="58"/>
      <c r="G463" s="58"/>
      <c r="H463" s="58"/>
      <c r="I463" s="58"/>
      <c r="J463" s="58"/>
    </row>
    <row r="464" spans="2:10" x14ac:dyDescent="0.25">
      <c r="B464" s="58"/>
      <c r="C464" s="58"/>
      <c r="D464" s="58"/>
      <c r="E464" s="58"/>
      <c r="F464" s="58"/>
      <c r="G464" s="58"/>
      <c r="H464" s="58"/>
      <c r="I464" s="58"/>
      <c r="J464" s="58"/>
    </row>
    <row r="465" spans="2:10" x14ac:dyDescent="0.25">
      <c r="B465" s="58"/>
      <c r="C465" s="58"/>
      <c r="D465" s="58"/>
      <c r="E465" s="58"/>
      <c r="F465" s="58"/>
      <c r="G465" s="58"/>
      <c r="H465" s="58"/>
      <c r="I465" s="58"/>
      <c r="J465" s="58"/>
    </row>
    <row r="466" spans="2:10" x14ac:dyDescent="0.25">
      <c r="B466" s="58"/>
      <c r="C466" s="58"/>
      <c r="D466" s="58"/>
      <c r="E466" s="58"/>
      <c r="F466" s="58"/>
      <c r="G466" s="58"/>
      <c r="H466" s="58"/>
      <c r="I466" s="58"/>
      <c r="J466" s="58"/>
    </row>
    <row r="467" spans="2:10" x14ac:dyDescent="0.25">
      <c r="B467" s="58"/>
      <c r="C467" s="58"/>
      <c r="D467" s="58"/>
      <c r="E467" s="58"/>
      <c r="F467" s="58"/>
      <c r="G467" s="58"/>
      <c r="H467" s="58"/>
      <c r="I467" s="58"/>
      <c r="J467" s="58"/>
    </row>
    <row r="468" spans="2:10" x14ac:dyDescent="0.25">
      <c r="B468" s="58"/>
      <c r="C468" s="58"/>
      <c r="D468" s="58"/>
      <c r="E468" s="58"/>
      <c r="F468" s="58"/>
      <c r="G468" s="58"/>
      <c r="H468" s="58"/>
      <c r="I468" s="58"/>
      <c r="J468" s="58"/>
    </row>
    <row r="469" spans="2:10" x14ac:dyDescent="0.25">
      <c r="B469" s="58"/>
      <c r="C469" s="58"/>
      <c r="D469" s="58"/>
      <c r="E469" s="58"/>
      <c r="F469" s="58"/>
      <c r="G469" s="58"/>
      <c r="H469" s="58"/>
      <c r="I469" s="58"/>
      <c r="J469" s="58"/>
    </row>
    <row r="470" spans="2:10" x14ac:dyDescent="0.25">
      <c r="B470" s="58"/>
      <c r="C470" s="58"/>
      <c r="D470" s="58"/>
      <c r="E470" s="58"/>
      <c r="F470" s="58"/>
      <c r="G470" s="58"/>
      <c r="H470" s="58"/>
      <c r="I470" s="58"/>
      <c r="J470" s="58"/>
    </row>
    <row r="471" spans="2:10" x14ac:dyDescent="0.25">
      <c r="B471" s="58"/>
      <c r="C471" s="58"/>
      <c r="D471" s="58"/>
      <c r="E471" s="58"/>
      <c r="F471" s="58"/>
      <c r="G471" s="58"/>
      <c r="H471" s="58"/>
      <c r="I471" s="58"/>
      <c r="J471" s="58"/>
    </row>
    <row r="472" spans="2:10" x14ac:dyDescent="0.25">
      <c r="B472" s="58"/>
      <c r="C472" s="58"/>
      <c r="D472" s="58"/>
      <c r="E472" s="58"/>
      <c r="F472" s="58"/>
      <c r="G472" s="58"/>
      <c r="H472" s="58"/>
      <c r="I472" s="58"/>
      <c r="J472" s="58"/>
    </row>
    <row r="473" spans="2:10" x14ac:dyDescent="0.25">
      <c r="B473" s="58"/>
      <c r="C473" s="58"/>
      <c r="D473" s="58"/>
      <c r="E473" s="58"/>
      <c r="F473" s="58"/>
      <c r="G473" s="58"/>
      <c r="H473" s="58"/>
      <c r="I473" s="58"/>
      <c r="J473" s="58"/>
    </row>
    <row r="474" spans="2:10" x14ac:dyDescent="0.25">
      <c r="B474" s="58"/>
      <c r="C474" s="58"/>
      <c r="D474" s="58"/>
      <c r="E474" s="58"/>
      <c r="F474" s="58"/>
      <c r="G474" s="58"/>
      <c r="H474" s="58"/>
      <c r="I474" s="58"/>
      <c r="J474" s="58"/>
    </row>
    <row r="475" spans="2:10" x14ac:dyDescent="0.25">
      <c r="B475" s="58"/>
      <c r="C475" s="58"/>
      <c r="D475" s="58"/>
      <c r="E475" s="58"/>
      <c r="F475" s="58"/>
      <c r="G475" s="58"/>
      <c r="H475" s="58"/>
      <c r="I475" s="58"/>
      <c r="J475" s="58"/>
    </row>
    <row r="476" spans="2:10" x14ac:dyDescent="0.25">
      <c r="B476" s="58"/>
      <c r="C476" s="58"/>
      <c r="D476" s="58"/>
      <c r="E476" s="58"/>
      <c r="F476" s="58"/>
      <c r="G476" s="58"/>
      <c r="H476" s="58"/>
      <c r="I476" s="58"/>
      <c r="J476" s="58"/>
    </row>
    <row r="477" spans="2:10" x14ac:dyDescent="0.25">
      <c r="B477" s="58"/>
      <c r="C477" s="58"/>
      <c r="D477" s="58"/>
      <c r="E477" s="58"/>
      <c r="F477" s="58"/>
      <c r="G477" s="58"/>
      <c r="H477" s="58"/>
      <c r="I477" s="58"/>
      <c r="J477" s="58"/>
    </row>
    <row r="478" spans="2:10" x14ac:dyDescent="0.25">
      <c r="B478" s="58"/>
      <c r="C478" s="58"/>
      <c r="D478" s="58"/>
      <c r="E478" s="58"/>
      <c r="F478" s="58"/>
      <c r="G478" s="58"/>
      <c r="H478" s="58"/>
      <c r="I478" s="58"/>
      <c r="J478" s="58"/>
    </row>
    <row r="479" spans="2:10" x14ac:dyDescent="0.25">
      <c r="B479" s="58"/>
      <c r="C479" s="58"/>
      <c r="D479" s="58"/>
      <c r="E479" s="58"/>
      <c r="F479" s="58"/>
      <c r="G479" s="58"/>
      <c r="H479" s="58"/>
      <c r="I479" s="58"/>
      <c r="J479" s="58"/>
    </row>
    <row r="480" spans="2:10" x14ac:dyDescent="0.25">
      <c r="B480" s="58"/>
      <c r="C480" s="58"/>
      <c r="D480" s="58"/>
      <c r="E480" s="58"/>
      <c r="F480" s="58"/>
      <c r="G480" s="58"/>
      <c r="H480" s="58"/>
      <c r="I480" s="58"/>
      <c r="J480" s="58"/>
    </row>
    <row r="481" spans="2:10" x14ac:dyDescent="0.25">
      <c r="B481" s="58"/>
      <c r="C481" s="58"/>
      <c r="D481" s="58"/>
      <c r="E481" s="58"/>
      <c r="F481" s="58"/>
      <c r="G481" s="58"/>
      <c r="H481" s="58"/>
      <c r="I481" s="58"/>
      <c r="J481" s="58"/>
    </row>
    <row r="482" spans="2:10" x14ac:dyDescent="0.25">
      <c r="B482" s="58"/>
      <c r="C482" s="58"/>
      <c r="D482" s="58"/>
      <c r="E482" s="58"/>
      <c r="F482" s="58"/>
      <c r="G482" s="58"/>
      <c r="H482" s="58"/>
      <c r="I482" s="58"/>
      <c r="J482" s="58"/>
    </row>
    <row r="483" spans="2:10" x14ac:dyDescent="0.25">
      <c r="B483" s="58"/>
      <c r="C483" s="58"/>
      <c r="D483" s="58"/>
      <c r="E483" s="58"/>
      <c r="F483" s="58"/>
      <c r="G483" s="58"/>
      <c r="H483" s="58"/>
      <c r="I483" s="58"/>
      <c r="J483" s="58"/>
    </row>
    <row r="484" spans="2:10" x14ac:dyDescent="0.25">
      <c r="B484" s="58"/>
      <c r="C484" s="58"/>
      <c r="D484" s="58"/>
      <c r="E484" s="58"/>
      <c r="F484" s="58"/>
      <c r="G484" s="58"/>
      <c r="H484" s="58"/>
      <c r="I484" s="58"/>
      <c r="J484" s="58"/>
    </row>
    <row r="485" spans="2:10" x14ac:dyDescent="0.25">
      <c r="B485" s="58"/>
      <c r="C485" s="58"/>
      <c r="D485" s="58"/>
      <c r="E485" s="58"/>
      <c r="F485" s="58"/>
      <c r="G485" s="58"/>
      <c r="H485" s="58"/>
      <c r="I485" s="58"/>
      <c r="J485" s="58"/>
    </row>
    <row r="486" spans="2:10" x14ac:dyDescent="0.25">
      <c r="B486" s="58"/>
      <c r="C486" s="58"/>
      <c r="D486" s="58"/>
      <c r="E486" s="58"/>
      <c r="F486" s="58"/>
      <c r="G486" s="58"/>
      <c r="H486" s="58"/>
      <c r="I486" s="58"/>
      <c r="J486" s="58"/>
    </row>
    <row r="487" spans="2:10" x14ac:dyDescent="0.25">
      <c r="B487" s="58"/>
      <c r="C487" s="58"/>
      <c r="D487" s="58"/>
      <c r="E487" s="58"/>
      <c r="F487" s="58"/>
      <c r="G487" s="58"/>
      <c r="H487" s="58"/>
      <c r="I487" s="58"/>
      <c r="J487" s="58"/>
    </row>
    <row r="488" spans="2:10" x14ac:dyDescent="0.25">
      <c r="B488" s="58"/>
      <c r="C488" s="58"/>
      <c r="D488" s="58"/>
      <c r="E488" s="58"/>
      <c r="F488" s="58"/>
      <c r="G488" s="58"/>
      <c r="H488" s="58"/>
      <c r="I488" s="58"/>
      <c r="J488" s="58"/>
    </row>
    <row r="489" spans="2:10" x14ac:dyDescent="0.25">
      <c r="B489" s="58"/>
      <c r="C489" s="58"/>
      <c r="D489" s="58"/>
      <c r="E489" s="58"/>
      <c r="F489" s="58"/>
      <c r="G489" s="58"/>
      <c r="H489" s="58"/>
      <c r="I489" s="58"/>
      <c r="J489" s="58"/>
    </row>
    <row r="490" spans="2:10" x14ac:dyDescent="0.25">
      <c r="B490" s="58"/>
      <c r="C490" s="58"/>
      <c r="D490" s="58"/>
      <c r="E490" s="58"/>
      <c r="F490" s="58"/>
      <c r="G490" s="58"/>
      <c r="H490" s="58"/>
      <c r="I490" s="58"/>
      <c r="J490" s="58"/>
    </row>
    <row r="491" spans="2:10" x14ac:dyDescent="0.25">
      <c r="B491" s="58"/>
      <c r="C491" s="58"/>
      <c r="D491" s="58"/>
      <c r="E491" s="58"/>
      <c r="F491" s="58"/>
      <c r="G491" s="58"/>
      <c r="H491" s="58"/>
      <c r="I491" s="58"/>
      <c r="J491" s="58"/>
    </row>
    <row r="492" spans="2:10" x14ac:dyDescent="0.25">
      <c r="B492" s="58"/>
      <c r="C492" s="58"/>
      <c r="D492" s="58"/>
      <c r="E492" s="58"/>
      <c r="F492" s="58"/>
      <c r="G492" s="58"/>
      <c r="H492" s="58"/>
      <c r="I492" s="58"/>
      <c r="J492" s="58"/>
    </row>
    <row r="493" spans="2:10" x14ac:dyDescent="0.25">
      <c r="B493" s="58"/>
      <c r="C493" s="58"/>
      <c r="D493" s="58"/>
      <c r="E493" s="58"/>
      <c r="F493" s="58"/>
      <c r="G493" s="58"/>
      <c r="H493" s="58"/>
      <c r="I493" s="58"/>
      <c r="J493" s="58"/>
    </row>
    <row r="494" spans="2:10" x14ac:dyDescent="0.25">
      <c r="B494" s="58"/>
      <c r="C494" s="58"/>
      <c r="D494" s="58"/>
      <c r="E494" s="58"/>
      <c r="F494" s="58"/>
      <c r="G494" s="58"/>
      <c r="H494" s="58"/>
      <c r="I494" s="58"/>
      <c r="J494" s="58"/>
    </row>
    <row r="495" spans="2:10" x14ac:dyDescent="0.25">
      <c r="B495" s="58"/>
      <c r="C495" s="58"/>
      <c r="D495" s="58"/>
      <c r="E495" s="58"/>
      <c r="F495" s="58"/>
      <c r="G495" s="58"/>
      <c r="H495" s="58"/>
      <c r="I495" s="58"/>
      <c r="J495" s="58"/>
    </row>
    <row r="496" spans="2:10" x14ac:dyDescent="0.25">
      <c r="B496" s="58"/>
      <c r="C496" s="58"/>
      <c r="D496" s="58"/>
      <c r="E496" s="58"/>
      <c r="F496" s="58"/>
      <c r="G496" s="58"/>
      <c r="H496" s="58"/>
      <c r="I496" s="58"/>
      <c r="J496" s="58"/>
    </row>
    <row r="497" spans="2:10" x14ac:dyDescent="0.25">
      <c r="B497" s="58"/>
      <c r="C497" s="58"/>
      <c r="D497" s="58"/>
      <c r="E497" s="58"/>
      <c r="F497" s="58"/>
      <c r="G497" s="58"/>
      <c r="H497" s="58"/>
      <c r="I497" s="58"/>
      <c r="J497" s="58"/>
    </row>
    <row r="498" spans="2:10" x14ac:dyDescent="0.25">
      <c r="B498" s="58"/>
      <c r="C498" s="58"/>
      <c r="D498" s="58"/>
      <c r="E498" s="58"/>
      <c r="F498" s="58"/>
      <c r="G498" s="58"/>
      <c r="H498" s="58"/>
      <c r="I498" s="58"/>
      <c r="J498" s="58"/>
    </row>
    <row r="499" spans="2:10" x14ac:dyDescent="0.25">
      <c r="B499" s="58"/>
      <c r="C499" s="58"/>
      <c r="D499" s="58"/>
      <c r="E499" s="58"/>
      <c r="F499" s="58"/>
      <c r="G499" s="58"/>
      <c r="H499" s="58"/>
      <c r="I499" s="58"/>
      <c r="J499" s="58"/>
    </row>
    <row r="500" spans="2:10" x14ac:dyDescent="0.25">
      <c r="B500" s="58"/>
      <c r="C500" s="58"/>
      <c r="D500" s="58"/>
      <c r="E500" s="58"/>
      <c r="F500" s="58"/>
      <c r="G500" s="58"/>
      <c r="H500" s="58"/>
      <c r="I500" s="58"/>
      <c r="J500" s="58"/>
    </row>
    <row r="501" spans="2:10" x14ac:dyDescent="0.25">
      <c r="B501" s="58"/>
      <c r="C501" s="58"/>
      <c r="D501" s="58"/>
      <c r="E501" s="58"/>
      <c r="F501" s="58"/>
      <c r="G501" s="58"/>
      <c r="H501" s="58"/>
      <c r="I501" s="58"/>
      <c r="J501" s="58"/>
    </row>
    <row r="502" spans="2:10" x14ac:dyDescent="0.25">
      <c r="B502" s="58"/>
      <c r="C502" s="58"/>
      <c r="D502" s="58"/>
      <c r="E502" s="58"/>
      <c r="F502" s="58"/>
      <c r="G502" s="58"/>
      <c r="H502" s="58"/>
      <c r="I502" s="58"/>
      <c r="J502" s="58"/>
    </row>
    <row r="503" spans="2:10" x14ac:dyDescent="0.25">
      <c r="B503" s="58"/>
      <c r="C503" s="58"/>
      <c r="D503" s="58"/>
      <c r="E503" s="58"/>
      <c r="F503" s="58"/>
      <c r="G503" s="58"/>
      <c r="H503" s="58"/>
      <c r="I503" s="58"/>
      <c r="J503" s="58"/>
    </row>
    <row r="504" spans="2:10" x14ac:dyDescent="0.25">
      <c r="B504" s="58"/>
      <c r="C504" s="58"/>
      <c r="D504" s="58"/>
      <c r="E504" s="58"/>
      <c r="F504" s="58"/>
      <c r="G504" s="58"/>
      <c r="H504" s="58"/>
      <c r="I504" s="58"/>
      <c r="J504" s="58"/>
    </row>
    <row r="505" spans="2:10" x14ac:dyDescent="0.25">
      <c r="B505" s="58"/>
      <c r="C505" s="58"/>
      <c r="D505" s="58"/>
      <c r="E505" s="58"/>
      <c r="F505" s="58"/>
      <c r="G505" s="58"/>
      <c r="H505" s="58"/>
      <c r="I505" s="58"/>
      <c r="J505" s="58"/>
    </row>
    <row r="506" spans="2:10" x14ac:dyDescent="0.25">
      <c r="B506" s="58"/>
      <c r="C506" s="58"/>
      <c r="D506" s="58"/>
      <c r="E506" s="58"/>
      <c r="F506" s="58"/>
      <c r="G506" s="58"/>
      <c r="H506" s="58"/>
      <c r="I506" s="58"/>
      <c r="J506" s="58"/>
    </row>
    <row r="507" spans="2:10" x14ac:dyDescent="0.25">
      <c r="B507" s="58"/>
      <c r="C507" s="58"/>
      <c r="D507" s="58"/>
      <c r="E507" s="58"/>
      <c r="F507" s="58"/>
      <c r="G507" s="58"/>
      <c r="H507" s="58"/>
      <c r="I507" s="58"/>
      <c r="J507" s="58"/>
    </row>
    <row r="508" spans="2:10" x14ac:dyDescent="0.25">
      <c r="B508" s="58"/>
      <c r="C508" s="58"/>
      <c r="D508" s="58"/>
      <c r="E508" s="58"/>
      <c r="F508" s="58"/>
      <c r="G508" s="58"/>
      <c r="H508" s="58"/>
      <c r="I508" s="58"/>
      <c r="J508" s="58"/>
    </row>
    <row r="509" spans="2:10" x14ac:dyDescent="0.25">
      <c r="B509" s="58"/>
      <c r="C509" s="58"/>
      <c r="D509" s="58"/>
      <c r="E509" s="58"/>
      <c r="F509" s="58"/>
      <c r="G509" s="58"/>
      <c r="H509" s="58"/>
      <c r="I509" s="58"/>
      <c r="J509" s="58"/>
    </row>
    <row r="510" spans="2:10" x14ac:dyDescent="0.25">
      <c r="B510" s="58"/>
      <c r="C510" s="58"/>
      <c r="D510" s="58"/>
      <c r="E510" s="58"/>
      <c r="F510" s="58"/>
      <c r="G510" s="58"/>
      <c r="H510" s="58"/>
      <c r="I510" s="58"/>
      <c r="J510" s="58"/>
    </row>
    <row r="511" spans="2:10" x14ac:dyDescent="0.25">
      <c r="B511" s="58"/>
      <c r="C511" s="58"/>
      <c r="D511" s="58"/>
      <c r="E511" s="58"/>
      <c r="F511" s="58"/>
      <c r="G511" s="58"/>
      <c r="H511" s="58"/>
      <c r="I511" s="58"/>
      <c r="J511" s="58"/>
    </row>
    <row r="512" spans="2:10" x14ac:dyDescent="0.25">
      <c r="B512" s="58"/>
      <c r="C512" s="58"/>
      <c r="D512" s="58"/>
      <c r="E512" s="58"/>
      <c r="F512" s="58"/>
      <c r="G512" s="58"/>
      <c r="H512" s="58"/>
      <c r="I512" s="58"/>
      <c r="J512" s="58"/>
    </row>
    <row r="513" spans="2:10" x14ac:dyDescent="0.25">
      <c r="B513" s="58"/>
      <c r="C513" s="58"/>
      <c r="D513" s="58"/>
      <c r="E513" s="58"/>
      <c r="F513" s="58"/>
      <c r="G513" s="58"/>
      <c r="H513" s="58"/>
      <c r="I513" s="58"/>
      <c r="J513" s="58"/>
    </row>
    <row r="514" spans="2:10" x14ac:dyDescent="0.25">
      <c r="B514" s="58"/>
      <c r="C514" s="58"/>
      <c r="D514" s="58"/>
      <c r="E514" s="58"/>
      <c r="F514" s="58"/>
      <c r="G514" s="58"/>
      <c r="H514" s="58"/>
      <c r="I514" s="58"/>
      <c r="J514" s="58"/>
    </row>
    <row r="515" spans="2:10" x14ac:dyDescent="0.25">
      <c r="B515" s="58"/>
      <c r="C515" s="58"/>
      <c r="D515" s="58"/>
      <c r="E515" s="58"/>
      <c r="F515" s="58"/>
      <c r="G515" s="58"/>
      <c r="H515" s="58"/>
      <c r="I515" s="58"/>
      <c r="J515" s="58"/>
    </row>
    <row r="516" spans="2:10" x14ac:dyDescent="0.25">
      <c r="B516" s="58"/>
      <c r="C516" s="58"/>
      <c r="D516" s="58"/>
      <c r="E516" s="58"/>
      <c r="F516" s="58"/>
      <c r="G516" s="58"/>
      <c r="H516" s="58"/>
      <c r="I516" s="58"/>
      <c r="J516" s="58"/>
    </row>
    <row r="517" spans="2:10" x14ac:dyDescent="0.25">
      <c r="B517" s="58"/>
      <c r="C517" s="58"/>
      <c r="D517" s="58"/>
      <c r="E517" s="58"/>
      <c r="F517" s="58"/>
      <c r="G517" s="58"/>
      <c r="H517" s="58"/>
      <c r="I517" s="58"/>
      <c r="J517" s="58"/>
    </row>
    <row r="518" spans="2:10" x14ac:dyDescent="0.25">
      <c r="B518" s="58"/>
      <c r="C518" s="58"/>
      <c r="D518" s="58"/>
      <c r="E518" s="58"/>
      <c r="F518" s="58"/>
      <c r="G518" s="58"/>
      <c r="H518" s="58"/>
      <c r="I518" s="58"/>
      <c r="J518" s="58"/>
    </row>
    <row r="519" spans="2:10" x14ac:dyDescent="0.25">
      <c r="B519" s="58"/>
      <c r="C519" s="58"/>
      <c r="D519" s="58"/>
      <c r="E519" s="58"/>
      <c r="F519" s="58"/>
      <c r="G519" s="58"/>
      <c r="H519" s="58"/>
      <c r="I519" s="58"/>
      <c r="J519" s="58"/>
    </row>
    <row r="520" spans="2:10" x14ac:dyDescent="0.25">
      <c r="B520" s="58"/>
      <c r="C520" s="58"/>
      <c r="D520" s="58"/>
      <c r="E520" s="58"/>
      <c r="F520" s="58"/>
      <c r="G520" s="58"/>
      <c r="H520" s="58"/>
      <c r="I520" s="58"/>
      <c r="J520" s="58"/>
    </row>
    <row r="521" spans="2:10" x14ac:dyDescent="0.25">
      <c r="B521" s="58"/>
      <c r="C521" s="58"/>
      <c r="D521" s="58"/>
      <c r="E521" s="58"/>
      <c r="F521" s="58"/>
      <c r="G521" s="58"/>
      <c r="H521" s="58"/>
      <c r="I521" s="58"/>
      <c r="J521" s="58"/>
    </row>
    <row r="522" spans="2:10" x14ac:dyDescent="0.25">
      <c r="B522" s="58"/>
      <c r="C522" s="58"/>
      <c r="D522" s="58"/>
      <c r="E522" s="58"/>
      <c r="F522" s="58"/>
      <c r="G522" s="58"/>
      <c r="H522" s="58"/>
      <c r="I522" s="58"/>
      <c r="J522" s="58"/>
    </row>
    <row r="523" spans="2:10" x14ac:dyDescent="0.25">
      <c r="B523" s="58"/>
      <c r="C523" s="58"/>
      <c r="D523" s="58"/>
      <c r="E523" s="58"/>
      <c r="F523" s="58"/>
      <c r="G523" s="58"/>
      <c r="H523" s="58"/>
      <c r="I523" s="58"/>
      <c r="J523" s="58"/>
    </row>
    <row r="524" spans="2:10" x14ac:dyDescent="0.25">
      <c r="B524" s="58"/>
      <c r="C524" s="58"/>
      <c r="D524" s="58"/>
      <c r="E524" s="58"/>
      <c r="F524" s="58"/>
      <c r="G524" s="58"/>
      <c r="H524" s="58"/>
      <c r="I524" s="58"/>
      <c r="J524" s="58"/>
    </row>
    <row r="525" spans="2:10" x14ac:dyDescent="0.25">
      <c r="B525" s="58"/>
      <c r="C525" s="58"/>
      <c r="D525" s="58"/>
      <c r="E525" s="58"/>
      <c r="F525" s="58"/>
      <c r="G525" s="58"/>
      <c r="H525" s="58"/>
      <c r="I525" s="58"/>
      <c r="J525" s="58"/>
    </row>
    <row r="526" spans="2:10" x14ac:dyDescent="0.25">
      <c r="B526" s="58"/>
      <c r="C526" s="58"/>
      <c r="D526" s="58"/>
      <c r="E526" s="58"/>
      <c r="F526" s="58"/>
      <c r="G526" s="58"/>
      <c r="H526" s="58"/>
      <c r="I526" s="58"/>
      <c r="J526" s="58"/>
    </row>
    <row r="527" spans="2:10" x14ac:dyDescent="0.25">
      <c r="B527" s="58"/>
      <c r="C527" s="58"/>
      <c r="D527" s="58"/>
      <c r="E527" s="58"/>
      <c r="F527" s="58"/>
      <c r="G527" s="58"/>
      <c r="H527" s="58"/>
      <c r="I527" s="58"/>
      <c r="J527" s="58"/>
    </row>
    <row r="528" spans="2:10" x14ac:dyDescent="0.25">
      <c r="B528" s="58"/>
      <c r="C528" s="58"/>
      <c r="D528" s="58"/>
      <c r="E528" s="58"/>
      <c r="F528" s="58"/>
      <c r="G528" s="58"/>
      <c r="H528" s="58"/>
      <c r="I528" s="58"/>
      <c r="J528" s="58"/>
    </row>
    <row r="529" spans="2:10" x14ac:dyDescent="0.25">
      <c r="B529" s="58"/>
      <c r="C529" s="58"/>
      <c r="D529" s="58"/>
      <c r="E529" s="58"/>
      <c r="F529" s="58"/>
      <c r="G529" s="58"/>
      <c r="H529" s="58"/>
      <c r="I529" s="58"/>
      <c r="J529" s="58"/>
    </row>
    <row r="530" spans="2:10" x14ac:dyDescent="0.25">
      <c r="B530" s="58"/>
      <c r="C530" s="58"/>
      <c r="D530" s="58"/>
      <c r="E530" s="58"/>
      <c r="F530" s="58"/>
      <c r="G530" s="58"/>
      <c r="H530" s="58"/>
      <c r="I530" s="58"/>
      <c r="J530" s="58"/>
    </row>
    <row r="531" spans="2:10" x14ac:dyDescent="0.25">
      <c r="B531" s="58"/>
      <c r="C531" s="58"/>
      <c r="D531" s="58"/>
      <c r="E531" s="58"/>
      <c r="F531" s="58"/>
      <c r="G531" s="58"/>
      <c r="H531" s="58"/>
      <c r="I531" s="58"/>
      <c r="J531" s="58"/>
    </row>
    <row r="532" spans="2:10" x14ac:dyDescent="0.25">
      <c r="B532" s="58"/>
      <c r="C532" s="58"/>
      <c r="D532" s="58"/>
      <c r="E532" s="58"/>
      <c r="F532" s="58"/>
      <c r="G532" s="58"/>
      <c r="H532" s="58"/>
      <c r="I532" s="58"/>
      <c r="J532" s="58"/>
    </row>
    <row r="533" spans="2:10" x14ac:dyDescent="0.25">
      <c r="B533" s="58"/>
      <c r="C533" s="58"/>
      <c r="D533" s="58"/>
      <c r="E533" s="58"/>
      <c r="F533" s="58"/>
      <c r="G533" s="58"/>
      <c r="H533" s="58"/>
      <c r="I533" s="58"/>
      <c r="J533" s="58"/>
    </row>
    <row r="534" spans="2:10" x14ac:dyDescent="0.25">
      <c r="B534" s="58"/>
      <c r="C534" s="58"/>
      <c r="D534" s="58"/>
      <c r="E534" s="58"/>
      <c r="F534" s="58"/>
      <c r="G534" s="58"/>
      <c r="H534" s="58"/>
      <c r="I534" s="58"/>
      <c r="J534" s="58"/>
    </row>
    <row r="535" spans="2:10" x14ac:dyDescent="0.25">
      <c r="B535" s="58"/>
      <c r="C535" s="58"/>
      <c r="D535" s="58"/>
      <c r="E535" s="58"/>
      <c r="F535" s="58"/>
      <c r="G535" s="58"/>
      <c r="H535" s="58"/>
      <c r="I535" s="58"/>
      <c r="J535" s="58"/>
    </row>
    <row r="536" spans="2:10" x14ac:dyDescent="0.25">
      <c r="B536" s="58"/>
      <c r="C536" s="58"/>
      <c r="D536" s="58"/>
      <c r="E536" s="58"/>
      <c r="F536" s="58"/>
      <c r="G536" s="58"/>
      <c r="H536" s="58"/>
      <c r="I536" s="58"/>
      <c r="J536" s="58"/>
    </row>
    <row r="537" spans="2:10" x14ac:dyDescent="0.25">
      <c r="B537" s="58"/>
      <c r="C537" s="58"/>
      <c r="D537" s="58"/>
      <c r="E537" s="58"/>
      <c r="F537" s="58"/>
      <c r="G537" s="58"/>
      <c r="H537" s="58"/>
      <c r="I537" s="58"/>
      <c r="J537" s="58"/>
    </row>
    <row r="538" spans="2:10" x14ac:dyDescent="0.25">
      <c r="B538" s="58"/>
      <c r="C538" s="58"/>
      <c r="D538" s="58"/>
      <c r="E538" s="58"/>
      <c r="F538" s="58"/>
      <c r="G538" s="58"/>
      <c r="H538" s="58"/>
      <c r="I538" s="58"/>
      <c r="J538" s="58"/>
    </row>
    <row r="539" spans="2:10" x14ac:dyDescent="0.25">
      <c r="B539" s="58"/>
      <c r="C539" s="58"/>
      <c r="D539" s="58"/>
      <c r="E539" s="58"/>
      <c r="F539" s="58"/>
      <c r="G539" s="58"/>
      <c r="H539" s="58"/>
      <c r="I539" s="58"/>
      <c r="J539" s="58"/>
    </row>
    <row r="540" spans="2:10" x14ac:dyDescent="0.25">
      <c r="B540" s="58"/>
      <c r="C540" s="58"/>
      <c r="D540" s="58"/>
      <c r="E540" s="58"/>
      <c r="F540" s="58"/>
      <c r="G540" s="58"/>
      <c r="H540" s="58"/>
      <c r="I540" s="58"/>
      <c r="J540" s="58"/>
    </row>
    <row r="541" spans="2:10" x14ac:dyDescent="0.25">
      <c r="B541" s="58"/>
      <c r="C541" s="58"/>
      <c r="D541" s="58"/>
      <c r="E541" s="58"/>
      <c r="F541" s="58"/>
      <c r="G541" s="58"/>
      <c r="H541" s="58"/>
      <c r="I541" s="58"/>
      <c r="J541" s="58"/>
    </row>
    <row r="542" spans="2:10" x14ac:dyDescent="0.25">
      <c r="B542" s="58"/>
      <c r="C542" s="58"/>
      <c r="D542" s="58"/>
      <c r="E542" s="58"/>
      <c r="F542" s="58"/>
      <c r="G542" s="58"/>
      <c r="H542" s="58"/>
      <c r="I542" s="58"/>
      <c r="J542" s="58"/>
    </row>
    <row r="543" spans="2:10" x14ac:dyDescent="0.25">
      <c r="B543" s="58"/>
      <c r="C543" s="58"/>
      <c r="D543" s="58"/>
      <c r="E543" s="58"/>
      <c r="F543" s="58"/>
      <c r="G543" s="58"/>
      <c r="H543" s="58"/>
      <c r="I543" s="58"/>
      <c r="J543" s="58"/>
    </row>
    <row r="544" spans="2:10" x14ac:dyDescent="0.25">
      <c r="B544" s="58"/>
      <c r="C544" s="58"/>
      <c r="D544" s="58"/>
      <c r="E544" s="58"/>
      <c r="F544" s="58"/>
      <c r="G544" s="58"/>
      <c r="H544" s="58"/>
      <c r="I544" s="58"/>
      <c r="J544" s="58"/>
    </row>
    <row r="545" spans="2:10" x14ac:dyDescent="0.25">
      <c r="B545" s="58"/>
      <c r="C545" s="58"/>
      <c r="D545" s="58"/>
      <c r="E545" s="58"/>
      <c r="F545" s="58"/>
      <c r="G545" s="58"/>
      <c r="H545" s="58"/>
      <c r="I545" s="58"/>
      <c r="J545" s="58"/>
    </row>
    <row r="546" spans="2:10" x14ac:dyDescent="0.25">
      <c r="B546" s="58"/>
      <c r="C546" s="58"/>
      <c r="D546" s="58"/>
      <c r="E546" s="58"/>
      <c r="F546" s="58"/>
      <c r="G546" s="58"/>
      <c r="H546" s="58"/>
      <c r="I546" s="58"/>
      <c r="J546" s="58"/>
    </row>
    <row r="547" spans="2:10" x14ac:dyDescent="0.25">
      <c r="B547" s="58"/>
      <c r="C547" s="58"/>
      <c r="D547" s="58"/>
      <c r="E547" s="58"/>
      <c r="F547" s="58"/>
      <c r="G547" s="58"/>
      <c r="H547" s="58"/>
      <c r="I547" s="58"/>
      <c r="J547" s="58"/>
    </row>
    <row r="548" spans="2:10" x14ac:dyDescent="0.25">
      <c r="B548" s="58"/>
      <c r="C548" s="58"/>
      <c r="D548" s="58"/>
      <c r="E548" s="58"/>
      <c r="F548" s="58"/>
      <c r="G548" s="58"/>
      <c r="H548" s="58"/>
      <c r="I548" s="58"/>
      <c r="J548" s="58"/>
    </row>
    <row r="549" spans="2:10" x14ac:dyDescent="0.25">
      <c r="B549" s="58"/>
      <c r="C549" s="58"/>
      <c r="D549" s="58"/>
      <c r="E549" s="58"/>
      <c r="F549" s="58"/>
      <c r="G549" s="58"/>
      <c r="H549" s="58"/>
      <c r="I549" s="58"/>
      <c r="J549" s="58"/>
    </row>
    <row r="550" spans="2:10" x14ac:dyDescent="0.25">
      <c r="B550" s="58"/>
      <c r="C550" s="58"/>
      <c r="D550" s="58"/>
      <c r="E550" s="58"/>
      <c r="F550" s="58"/>
      <c r="G550" s="58"/>
      <c r="H550" s="58"/>
      <c r="I550" s="58"/>
      <c r="J550" s="58"/>
    </row>
    <row r="551" spans="2:10" x14ac:dyDescent="0.25">
      <c r="B551" s="58"/>
      <c r="C551" s="58"/>
      <c r="D551" s="58"/>
      <c r="E551" s="58"/>
      <c r="F551" s="58"/>
      <c r="G551" s="58"/>
      <c r="H551" s="58"/>
      <c r="I551" s="58"/>
      <c r="J551" s="58"/>
    </row>
    <row r="552" spans="2:10" x14ac:dyDescent="0.25">
      <c r="B552" s="58"/>
      <c r="C552" s="58"/>
      <c r="D552" s="58"/>
      <c r="E552" s="58"/>
      <c r="F552" s="58"/>
      <c r="G552" s="58"/>
      <c r="H552" s="58"/>
      <c r="I552" s="58"/>
      <c r="J552" s="58"/>
    </row>
    <row r="553" spans="2:10" x14ac:dyDescent="0.25">
      <c r="B553" s="58"/>
      <c r="C553" s="58"/>
      <c r="D553" s="58"/>
      <c r="E553" s="58"/>
      <c r="F553" s="58"/>
      <c r="G553" s="58"/>
      <c r="H553" s="58"/>
      <c r="I553" s="58"/>
      <c r="J553" s="58"/>
    </row>
    <row r="554" spans="2:10" x14ac:dyDescent="0.25">
      <c r="B554" s="58"/>
      <c r="C554" s="58"/>
      <c r="D554" s="58"/>
      <c r="E554" s="58"/>
      <c r="F554" s="58"/>
      <c r="G554" s="58"/>
      <c r="H554" s="58"/>
      <c r="I554" s="58"/>
      <c r="J554" s="58"/>
    </row>
    <row r="555" spans="2:10" x14ac:dyDescent="0.25">
      <c r="B555" s="58"/>
      <c r="C555" s="58"/>
      <c r="D555" s="58"/>
      <c r="E555" s="58"/>
      <c r="F555" s="58"/>
      <c r="G555" s="58"/>
      <c r="H555" s="58"/>
      <c r="I555" s="58"/>
      <c r="J555" s="58"/>
    </row>
    <row r="556" spans="2:10" x14ac:dyDescent="0.25">
      <c r="B556" s="58"/>
      <c r="C556" s="58"/>
      <c r="D556" s="58"/>
      <c r="E556" s="58"/>
      <c r="F556" s="58"/>
      <c r="G556" s="58"/>
      <c r="H556" s="58"/>
      <c r="I556" s="58"/>
      <c r="J556" s="58"/>
    </row>
    <row r="557" spans="2:10" x14ac:dyDescent="0.25">
      <c r="B557" s="58"/>
      <c r="C557" s="58"/>
      <c r="D557" s="58"/>
      <c r="E557" s="58"/>
      <c r="F557" s="58"/>
      <c r="G557" s="58"/>
      <c r="H557" s="58"/>
      <c r="I557" s="58"/>
      <c r="J557" s="58"/>
    </row>
    <row r="558" spans="2:10" x14ac:dyDescent="0.25">
      <c r="B558" s="58"/>
      <c r="C558" s="58"/>
      <c r="D558" s="58"/>
      <c r="E558" s="58"/>
      <c r="F558" s="58"/>
      <c r="G558" s="58"/>
      <c r="H558" s="58"/>
      <c r="I558" s="58"/>
      <c r="J558" s="58"/>
    </row>
    <row r="559" spans="2:10" x14ac:dyDescent="0.25">
      <c r="B559" s="58"/>
      <c r="C559" s="58"/>
      <c r="D559" s="58"/>
      <c r="E559" s="58"/>
      <c r="F559" s="58"/>
      <c r="G559" s="58"/>
      <c r="H559" s="58"/>
      <c r="I559" s="58"/>
      <c r="J559" s="58"/>
    </row>
    <row r="560" spans="2:10" x14ac:dyDescent="0.25">
      <c r="B560" s="58"/>
      <c r="C560" s="58"/>
      <c r="D560" s="58"/>
      <c r="E560" s="58"/>
      <c r="F560" s="58"/>
      <c r="G560" s="58"/>
      <c r="H560" s="58"/>
      <c r="I560" s="58"/>
      <c r="J560" s="58"/>
    </row>
    <row r="561" spans="2:10" x14ac:dyDescent="0.25">
      <c r="B561" s="58"/>
      <c r="C561" s="58"/>
      <c r="D561" s="58"/>
      <c r="E561" s="58"/>
      <c r="F561" s="58"/>
      <c r="G561" s="58"/>
      <c r="H561" s="58"/>
      <c r="I561" s="58"/>
      <c r="J561" s="58"/>
    </row>
    <row r="562" spans="2:10" x14ac:dyDescent="0.25">
      <c r="B562" s="58"/>
      <c r="C562" s="58"/>
      <c r="D562" s="58"/>
      <c r="E562" s="58"/>
      <c r="F562" s="58"/>
      <c r="G562" s="58"/>
      <c r="H562" s="58"/>
      <c r="I562" s="58"/>
      <c r="J562" s="58"/>
    </row>
    <row r="563" spans="2:10" x14ac:dyDescent="0.25">
      <c r="B563" s="58"/>
      <c r="C563" s="58"/>
      <c r="D563" s="58"/>
      <c r="E563" s="58"/>
      <c r="F563" s="58"/>
      <c r="G563" s="58"/>
      <c r="H563" s="58"/>
      <c r="I563" s="58"/>
      <c r="J563" s="58"/>
    </row>
    <row r="564" spans="2:10" x14ac:dyDescent="0.25">
      <c r="B564" s="58"/>
      <c r="C564" s="58"/>
      <c r="D564" s="58"/>
      <c r="E564" s="58"/>
      <c r="F564" s="58"/>
      <c r="G564" s="58"/>
      <c r="H564" s="58"/>
      <c r="I564" s="58"/>
      <c r="J564" s="58"/>
    </row>
    <row r="565" spans="2:10" x14ac:dyDescent="0.25">
      <c r="B565" s="58"/>
      <c r="C565" s="58"/>
      <c r="D565" s="58"/>
      <c r="E565" s="58"/>
      <c r="F565" s="58"/>
      <c r="G565" s="58"/>
      <c r="H565" s="58"/>
      <c r="I565" s="58"/>
      <c r="J565" s="58"/>
    </row>
    <row r="566" spans="2:10" x14ac:dyDescent="0.25">
      <c r="B566" s="58"/>
      <c r="C566" s="58"/>
      <c r="D566" s="58"/>
      <c r="E566" s="58"/>
      <c r="F566" s="58"/>
      <c r="G566" s="58"/>
      <c r="H566" s="58"/>
      <c r="I566" s="58"/>
      <c r="J566" s="58"/>
    </row>
    <row r="567" spans="2:10" x14ac:dyDescent="0.25">
      <c r="B567" s="58"/>
      <c r="C567" s="58"/>
      <c r="D567" s="58"/>
      <c r="E567" s="58"/>
      <c r="F567" s="58"/>
      <c r="G567" s="58"/>
      <c r="H567" s="58"/>
      <c r="I567" s="58"/>
      <c r="J567" s="58"/>
    </row>
    <row r="568" spans="2:10" x14ac:dyDescent="0.25">
      <c r="B568" s="58"/>
      <c r="C568" s="58"/>
      <c r="D568" s="58"/>
      <c r="E568" s="58"/>
      <c r="F568" s="58"/>
      <c r="G568" s="58"/>
      <c r="H568" s="58"/>
      <c r="I568" s="58"/>
      <c r="J568" s="58"/>
    </row>
    <row r="569" spans="2:10" x14ac:dyDescent="0.25">
      <c r="B569" s="58"/>
      <c r="C569" s="58"/>
      <c r="D569" s="58"/>
      <c r="E569" s="58"/>
      <c r="F569" s="58"/>
      <c r="G569" s="58"/>
      <c r="H569" s="58"/>
      <c r="I569" s="58"/>
      <c r="J569" s="58"/>
    </row>
    <row r="570" spans="2:10" x14ac:dyDescent="0.25">
      <c r="B570" s="58"/>
      <c r="C570" s="58"/>
      <c r="D570" s="58"/>
      <c r="E570" s="58"/>
      <c r="F570" s="58"/>
      <c r="G570" s="58"/>
      <c r="H570" s="58"/>
      <c r="I570" s="58"/>
      <c r="J570" s="58"/>
    </row>
    <row r="571" spans="2:10" x14ac:dyDescent="0.25">
      <c r="B571" s="58"/>
      <c r="C571" s="58"/>
      <c r="D571" s="58"/>
      <c r="E571" s="58"/>
      <c r="F571" s="58"/>
      <c r="G571" s="58"/>
      <c r="H571" s="58"/>
      <c r="I571" s="58"/>
      <c r="J571" s="58"/>
    </row>
    <row r="572" spans="2:10" x14ac:dyDescent="0.25">
      <c r="B572" s="58"/>
      <c r="C572" s="58"/>
      <c r="D572" s="58"/>
      <c r="E572" s="58"/>
      <c r="F572" s="58"/>
      <c r="G572" s="58"/>
      <c r="H572" s="58"/>
      <c r="I572" s="58"/>
      <c r="J572" s="58"/>
    </row>
    <row r="573" spans="2:10" x14ac:dyDescent="0.25">
      <c r="B573" s="58"/>
      <c r="C573" s="58"/>
      <c r="D573" s="58"/>
      <c r="E573" s="58"/>
      <c r="F573" s="58"/>
      <c r="G573" s="58"/>
      <c r="H573" s="58"/>
      <c r="I573" s="58"/>
      <c r="J573" s="58"/>
    </row>
    <row r="574" spans="2:10" x14ac:dyDescent="0.25">
      <c r="B574" s="58"/>
      <c r="C574" s="58"/>
      <c r="D574" s="58"/>
      <c r="E574" s="58"/>
      <c r="F574" s="58"/>
      <c r="G574" s="58"/>
      <c r="H574" s="58"/>
      <c r="I574" s="58"/>
      <c r="J574" s="58"/>
    </row>
    <row r="575" spans="2:10" x14ac:dyDescent="0.25">
      <c r="B575" s="58"/>
      <c r="C575" s="58"/>
      <c r="D575" s="58"/>
      <c r="E575" s="58"/>
      <c r="F575" s="58"/>
      <c r="G575" s="58"/>
      <c r="H575" s="58"/>
      <c r="I575" s="58"/>
      <c r="J575" s="58"/>
    </row>
    <row r="576" spans="2:10" x14ac:dyDescent="0.25">
      <c r="B576" s="58"/>
      <c r="C576" s="58"/>
      <c r="D576" s="58"/>
      <c r="E576" s="58"/>
      <c r="F576" s="58"/>
      <c r="G576" s="58"/>
      <c r="H576" s="58"/>
      <c r="I576" s="58"/>
      <c r="J576" s="58"/>
    </row>
    <row r="577" spans="2:10" x14ac:dyDescent="0.25">
      <c r="B577" s="58"/>
      <c r="C577" s="58"/>
      <c r="D577" s="58"/>
      <c r="E577" s="58"/>
      <c r="F577" s="58"/>
      <c r="G577" s="58"/>
      <c r="H577" s="58"/>
      <c r="I577" s="58"/>
      <c r="J577" s="58"/>
    </row>
    <row r="578" spans="2:10" x14ac:dyDescent="0.25">
      <c r="B578" s="58"/>
      <c r="C578" s="58"/>
      <c r="D578" s="58"/>
      <c r="E578" s="58"/>
      <c r="F578" s="58"/>
      <c r="G578" s="58"/>
      <c r="H578" s="58"/>
      <c r="I578" s="58"/>
      <c r="J578" s="58"/>
    </row>
    <row r="579" spans="2:10" x14ac:dyDescent="0.25">
      <c r="B579" s="58"/>
      <c r="C579" s="58"/>
      <c r="D579" s="58"/>
      <c r="E579" s="58"/>
      <c r="F579" s="58"/>
      <c r="G579" s="58"/>
      <c r="H579" s="58"/>
      <c r="I579" s="58"/>
      <c r="J579" s="58"/>
    </row>
    <row r="580" spans="2:10" x14ac:dyDescent="0.25">
      <c r="B580" s="58"/>
      <c r="C580" s="58"/>
      <c r="D580" s="58"/>
      <c r="E580" s="58"/>
      <c r="F580" s="58"/>
      <c r="G580" s="58"/>
      <c r="H580" s="58"/>
      <c r="I580" s="58"/>
      <c r="J580" s="58"/>
    </row>
    <row r="581" spans="2:10" x14ac:dyDescent="0.25">
      <c r="B581" s="58"/>
      <c r="C581" s="58"/>
      <c r="D581" s="58"/>
      <c r="E581" s="58"/>
      <c r="F581" s="58"/>
      <c r="G581" s="58"/>
      <c r="H581" s="58"/>
      <c r="I581" s="58"/>
      <c r="J581" s="58"/>
    </row>
    <row r="582" spans="2:10" x14ac:dyDescent="0.25">
      <c r="B582" s="58"/>
      <c r="C582" s="58"/>
      <c r="D582" s="58"/>
      <c r="E582" s="58"/>
      <c r="F582" s="58"/>
      <c r="G582" s="58"/>
      <c r="H582" s="58"/>
      <c r="I582" s="58"/>
      <c r="J582" s="58"/>
    </row>
    <row r="583" spans="2:10" x14ac:dyDescent="0.25">
      <c r="B583" s="58"/>
      <c r="C583" s="58"/>
      <c r="D583" s="58"/>
      <c r="E583" s="58"/>
      <c r="F583" s="58"/>
      <c r="G583" s="58"/>
      <c r="H583" s="58"/>
      <c r="I583" s="58"/>
      <c r="J583" s="58"/>
    </row>
    <row r="584" spans="2:10" x14ac:dyDescent="0.25">
      <c r="B584" s="58"/>
      <c r="C584" s="58"/>
      <c r="D584" s="58"/>
      <c r="E584" s="58"/>
      <c r="F584" s="58"/>
      <c r="G584" s="58"/>
      <c r="H584" s="58"/>
      <c r="I584" s="58"/>
      <c r="J584" s="58"/>
    </row>
    <row r="585" spans="2:10" x14ac:dyDescent="0.25">
      <c r="B585" s="58"/>
      <c r="C585" s="58"/>
      <c r="D585" s="58"/>
      <c r="E585" s="58"/>
      <c r="F585" s="58"/>
      <c r="G585" s="58"/>
      <c r="H585" s="58"/>
      <c r="I585" s="58"/>
      <c r="J585" s="58"/>
    </row>
    <row r="586" spans="2:10" x14ac:dyDescent="0.25">
      <c r="B586" s="58"/>
      <c r="C586" s="58"/>
      <c r="D586" s="58"/>
      <c r="E586" s="58"/>
      <c r="F586" s="58"/>
      <c r="G586" s="58"/>
      <c r="H586" s="58"/>
      <c r="I586" s="58"/>
      <c r="J586" s="58"/>
    </row>
    <row r="587" spans="2:10" x14ac:dyDescent="0.25">
      <c r="B587" s="58"/>
      <c r="C587" s="58"/>
      <c r="D587" s="58"/>
      <c r="E587" s="58"/>
      <c r="F587" s="58"/>
      <c r="G587" s="58"/>
      <c r="H587" s="58"/>
      <c r="I587" s="58"/>
      <c r="J587" s="58"/>
    </row>
    <row r="588" spans="2:10" x14ac:dyDescent="0.25">
      <c r="B588" s="58"/>
      <c r="C588" s="58"/>
      <c r="D588" s="58"/>
      <c r="E588" s="58"/>
      <c r="F588" s="58"/>
      <c r="G588" s="58"/>
      <c r="H588" s="58"/>
      <c r="I588" s="58"/>
      <c r="J588" s="58"/>
    </row>
    <row r="589" spans="2:10" x14ac:dyDescent="0.25">
      <c r="B589" s="58"/>
      <c r="C589" s="58"/>
      <c r="D589" s="58"/>
      <c r="E589" s="58"/>
      <c r="F589" s="58"/>
      <c r="G589" s="58"/>
      <c r="H589" s="58"/>
      <c r="I589" s="58"/>
      <c r="J589" s="58"/>
    </row>
    <row r="590" spans="2:10" x14ac:dyDescent="0.25">
      <c r="B590" s="58"/>
      <c r="C590" s="58"/>
      <c r="D590" s="58"/>
      <c r="E590" s="58"/>
      <c r="F590" s="58"/>
      <c r="G590" s="58"/>
      <c r="H590" s="58"/>
      <c r="I590" s="58"/>
      <c r="J590" s="58"/>
    </row>
    <row r="591" spans="2:10" x14ac:dyDescent="0.25">
      <c r="B591" s="58"/>
      <c r="C591" s="58"/>
      <c r="D591" s="58"/>
      <c r="E591" s="58"/>
      <c r="F591" s="58"/>
      <c r="G591" s="58"/>
      <c r="H591" s="58"/>
      <c r="I591" s="58"/>
      <c r="J591" s="58"/>
    </row>
    <row r="592" spans="2:10" x14ac:dyDescent="0.25">
      <c r="B592" s="58"/>
      <c r="C592" s="58"/>
      <c r="D592" s="58"/>
      <c r="E592" s="58"/>
      <c r="F592" s="58"/>
      <c r="G592" s="58"/>
      <c r="H592" s="58"/>
      <c r="I592" s="58"/>
      <c r="J592" s="58"/>
    </row>
    <row r="593" spans="2:10" x14ac:dyDescent="0.25">
      <c r="B593" s="58"/>
      <c r="C593" s="58"/>
      <c r="D593" s="58"/>
      <c r="E593" s="58"/>
      <c r="F593" s="58"/>
      <c r="G593" s="58"/>
      <c r="H593" s="58"/>
      <c r="I593" s="58"/>
      <c r="J593" s="58"/>
    </row>
    <row r="594" spans="2:10" x14ac:dyDescent="0.25">
      <c r="B594" s="58"/>
      <c r="C594" s="58"/>
      <c r="D594" s="58"/>
      <c r="E594" s="58"/>
      <c r="F594" s="58"/>
      <c r="G594" s="58"/>
      <c r="H594" s="58"/>
      <c r="I594" s="58"/>
      <c r="J594" s="58"/>
    </row>
    <row r="595" spans="2:10" x14ac:dyDescent="0.25">
      <c r="B595" s="58"/>
      <c r="C595" s="58"/>
      <c r="D595" s="58"/>
      <c r="E595" s="58"/>
      <c r="F595" s="58"/>
      <c r="G595" s="58"/>
      <c r="H595" s="58"/>
      <c r="I595" s="58"/>
      <c r="J595" s="58"/>
    </row>
    <row r="596" spans="2:10" x14ac:dyDescent="0.25">
      <c r="B596" s="58"/>
      <c r="C596" s="58"/>
      <c r="D596" s="58"/>
      <c r="E596" s="58"/>
      <c r="F596" s="58"/>
      <c r="G596" s="58"/>
      <c r="H596" s="58"/>
      <c r="I596" s="58"/>
      <c r="J596" s="58"/>
    </row>
    <row r="597" spans="2:10" x14ac:dyDescent="0.25">
      <c r="B597" s="58"/>
      <c r="C597" s="58"/>
      <c r="D597" s="58"/>
      <c r="E597" s="58"/>
      <c r="F597" s="58"/>
      <c r="G597" s="58"/>
      <c r="H597" s="58"/>
      <c r="I597" s="58"/>
      <c r="J597" s="58"/>
    </row>
    <row r="598" spans="2:10" x14ac:dyDescent="0.25">
      <c r="B598" s="58"/>
      <c r="C598" s="58"/>
      <c r="D598" s="58"/>
      <c r="E598" s="58"/>
      <c r="F598" s="58"/>
      <c r="G598" s="58"/>
      <c r="H598" s="58"/>
      <c r="I598" s="58"/>
      <c r="J598" s="58"/>
    </row>
    <row r="599" spans="2:10" x14ac:dyDescent="0.25">
      <c r="B599" s="58"/>
      <c r="C599" s="58"/>
      <c r="D599" s="58"/>
      <c r="E599" s="58"/>
      <c r="F599" s="58"/>
      <c r="G599" s="58"/>
      <c r="H599" s="58"/>
      <c r="I599" s="58"/>
      <c r="J599" s="58"/>
    </row>
    <row r="600" spans="2:10" x14ac:dyDescent="0.25">
      <c r="B600" s="58"/>
      <c r="C600" s="58"/>
      <c r="D600" s="58"/>
      <c r="E600" s="58"/>
      <c r="F600" s="58"/>
      <c r="G600" s="58"/>
      <c r="H600" s="58"/>
      <c r="I600" s="58"/>
      <c r="J600" s="58"/>
    </row>
    <row r="601" spans="2:10" x14ac:dyDescent="0.25">
      <c r="B601" s="58"/>
      <c r="C601" s="58"/>
      <c r="D601" s="58"/>
      <c r="E601" s="58"/>
      <c r="F601" s="58"/>
      <c r="G601" s="58"/>
      <c r="H601" s="58"/>
      <c r="I601" s="58"/>
      <c r="J601" s="58"/>
    </row>
    <row r="602" spans="2:10" x14ac:dyDescent="0.25">
      <c r="B602" s="58"/>
      <c r="C602" s="58"/>
      <c r="D602" s="58"/>
      <c r="E602" s="58"/>
      <c r="F602" s="58"/>
      <c r="G602" s="58"/>
      <c r="H602" s="58"/>
      <c r="I602" s="58"/>
      <c r="J602" s="58"/>
    </row>
    <row r="603" spans="2:10" x14ac:dyDescent="0.25">
      <c r="B603" s="58"/>
      <c r="C603" s="58"/>
      <c r="D603" s="58"/>
      <c r="E603" s="58"/>
      <c r="F603" s="58"/>
      <c r="G603" s="58"/>
      <c r="H603" s="58"/>
      <c r="I603" s="58"/>
      <c r="J603" s="58"/>
    </row>
    <row r="604" spans="2:10" x14ac:dyDescent="0.25">
      <c r="B604" s="58"/>
      <c r="C604" s="58"/>
      <c r="D604" s="58"/>
      <c r="E604" s="58"/>
      <c r="F604" s="58"/>
      <c r="G604" s="58"/>
      <c r="H604" s="58"/>
      <c r="I604" s="58"/>
      <c r="J604" s="58"/>
    </row>
    <row r="605" spans="2:10" x14ac:dyDescent="0.25">
      <c r="B605" s="58"/>
      <c r="C605" s="58"/>
      <c r="D605" s="58"/>
      <c r="E605" s="58"/>
      <c r="F605" s="58"/>
      <c r="G605" s="58"/>
      <c r="H605" s="58"/>
      <c r="I605" s="58"/>
      <c r="J605" s="58"/>
    </row>
    <row r="606" spans="2:10" x14ac:dyDescent="0.25">
      <c r="B606" s="58"/>
      <c r="C606" s="58"/>
      <c r="D606" s="58"/>
      <c r="E606" s="58"/>
      <c r="F606" s="58"/>
      <c r="G606" s="58"/>
      <c r="H606" s="58"/>
      <c r="I606" s="58"/>
      <c r="J606" s="58"/>
    </row>
    <row r="607" spans="2:10" x14ac:dyDescent="0.25">
      <c r="B607" s="58"/>
      <c r="C607" s="58"/>
      <c r="D607" s="58"/>
      <c r="E607" s="58"/>
      <c r="F607" s="58"/>
      <c r="G607" s="58"/>
      <c r="H607" s="58"/>
      <c r="I607" s="58"/>
      <c r="J607" s="58"/>
    </row>
    <row r="608" spans="2:10" x14ac:dyDescent="0.25">
      <c r="B608" s="58"/>
      <c r="C608" s="58"/>
      <c r="D608" s="58"/>
      <c r="E608" s="58"/>
      <c r="F608" s="58"/>
      <c r="G608" s="58"/>
      <c r="H608" s="58"/>
      <c r="I608" s="58"/>
      <c r="J608" s="58"/>
    </row>
    <row r="609" spans="2:10" x14ac:dyDescent="0.25">
      <c r="B609" s="58"/>
      <c r="C609" s="58"/>
      <c r="D609" s="58"/>
      <c r="E609" s="58"/>
      <c r="F609" s="58"/>
      <c r="G609" s="58"/>
      <c r="H609" s="58"/>
      <c r="I609" s="58"/>
      <c r="J609" s="58"/>
    </row>
    <row r="610" spans="2:10" x14ac:dyDescent="0.25">
      <c r="B610" s="58"/>
      <c r="C610" s="58"/>
      <c r="D610" s="58"/>
      <c r="E610" s="58"/>
      <c r="F610" s="58"/>
      <c r="G610" s="58"/>
      <c r="H610" s="58"/>
      <c r="I610" s="58"/>
      <c r="J610" s="58"/>
    </row>
    <row r="611" spans="2:10" x14ac:dyDescent="0.25">
      <c r="B611" s="58"/>
      <c r="C611" s="58"/>
      <c r="D611" s="58"/>
      <c r="E611" s="58"/>
      <c r="F611" s="58"/>
      <c r="G611" s="58"/>
      <c r="H611" s="58"/>
      <c r="I611" s="58"/>
      <c r="J611" s="58"/>
    </row>
    <row r="612" spans="2:10" x14ac:dyDescent="0.25">
      <c r="B612" s="58"/>
      <c r="C612" s="58"/>
      <c r="D612" s="58"/>
      <c r="E612" s="58"/>
      <c r="F612" s="58"/>
      <c r="G612" s="58"/>
      <c r="H612" s="58"/>
      <c r="I612" s="58"/>
      <c r="J612" s="58"/>
    </row>
    <row r="613" spans="2:10" x14ac:dyDescent="0.25">
      <c r="B613" s="58"/>
      <c r="C613" s="58"/>
      <c r="D613" s="58"/>
      <c r="E613" s="58"/>
      <c r="F613" s="58"/>
      <c r="G613" s="58"/>
      <c r="H613" s="58"/>
      <c r="I613" s="58"/>
      <c r="J613" s="58"/>
    </row>
    <row r="614" spans="2:10" x14ac:dyDescent="0.25">
      <c r="B614" s="58"/>
      <c r="C614" s="58"/>
      <c r="D614" s="58"/>
      <c r="E614" s="58"/>
      <c r="F614" s="58"/>
      <c r="G614" s="58"/>
      <c r="H614" s="58"/>
      <c r="I614" s="58"/>
      <c r="J614" s="58"/>
    </row>
    <row r="615" spans="2:10" x14ac:dyDescent="0.25">
      <c r="B615" s="58"/>
      <c r="C615" s="58"/>
      <c r="D615" s="58"/>
      <c r="E615" s="58"/>
      <c r="F615" s="58"/>
      <c r="G615" s="58"/>
      <c r="H615" s="58"/>
      <c r="I615" s="58"/>
      <c r="J615" s="58"/>
    </row>
    <row r="616" spans="2:10" x14ac:dyDescent="0.25">
      <c r="B616" s="58"/>
      <c r="C616" s="58"/>
      <c r="D616" s="58"/>
      <c r="E616" s="58"/>
      <c r="F616" s="58"/>
      <c r="G616" s="58"/>
      <c r="H616" s="58"/>
      <c r="I616" s="58"/>
      <c r="J616" s="58"/>
    </row>
    <row r="617" spans="2:10" x14ac:dyDescent="0.25">
      <c r="B617" s="58"/>
      <c r="C617" s="58"/>
      <c r="D617" s="58"/>
      <c r="E617" s="58"/>
      <c r="F617" s="58"/>
      <c r="G617" s="58"/>
      <c r="H617" s="58"/>
      <c r="I617" s="58"/>
      <c r="J617" s="58"/>
    </row>
    <row r="618" spans="2:10" x14ac:dyDescent="0.25">
      <c r="B618" s="58"/>
      <c r="C618" s="58"/>
      <c r="D618" s="58"/>
      <c r="E618" s="58"/>
      <c r="F618" s="58"/>
      <c r="G618" s="58"/>
      <c r="H618" s="58"/>
      <c r="I618" s="58"/>
      <c r="J618" s="58"/>
    </row>
    <row r="619" spans="2:10" x14ac:dyDescent="0.25">
      <c r="B619" s="58"/>
      <c r="C619" s="58"/>
      <c r="D619" s="58"/>
      <c r="E619" s="58"/>
      <c r="F619" s="58"/>
      <c r="G619" s="58"/>
      <c r="H619" s="58"/>
      <c r="I619" s="58"/>
      <c r="J619" s="58"/>
    </row>
    <row r="620" spans="2:10" x14ac:dyDescent="0.25">
      <c r="B620" s="58"/>
      <c r="C620" s="58"/>
      <c r="D620" s="58"/>
      <c r="E620" s="58"/>
      <c r="F620" s="58"/>
      <c r="G620" s="58"/>
      <c r="H620" s="58"/>
      <c r="I620" s="58"/>
      <c r="J620" s="58"/>
    </row>
    <row r="621" spans="2:10" x14ac:dyDescent="0.25">
      <c r="B621" s="58"/>
      <c r="C621" s="58"/>
      <c r="D621" s="58"/>
      <c r="E621" s="58"/>
      <c r="F621" s="58"/>
      <c r="G621" s="58"/>
      <c r="H621" s="58"/>
      <c r="I621" s="58"/>
      <c r="J621" s="58"/>
    </row>
    <row r="622" spans="2:10" x14ac:dyDescent="0.25">
      <c r="B622" s="58"/>
      <c r="C622" s="58"/>
      <c r="D622" s="58"/>
      <c r="E622" s="58"/>
      <c r="F622" s="58"/>
      <c r="G622" s="58"/>
      <c r="H622" s="58"/>
      <c r="I622" s="58"/>
      <c r="J622" s="58"/>
    </row>
    <row r="623" spans="2:10" x14ac:dyDescent="0.25">
      <c r="B623" s="58"/>
      <c r="C623" s="58"/>
      <c r="D623" s="58"/>
      <c r="E623" s="58"/>
      <c r="F623" s="58"/>
      <c r="G623" s="58"/>
      <c r="H623" s="58"/>
      <c r="I623" s="58"/>
      <c r="J623" s="58"/>
    </row>
    <row r="624" spans="2:10" x14ac:dyDescent="0.25">
      <c r="B624" s="58"/>
      <c r="C624" s="58"/>
      <c r="D624" s="58"/>
      <c r="E624" s="58"/>
      <c r="F624" s="58"/>
      <c r="G624" s="58"/>
      <c r="H624" s="58"/>
      <c r="I624" s="58"/>
      <c r="J624" s="58"/>
    </row>
    <row r="625" spans="2:10" x14ac:dyDescent="0.25">
      <c r="B625" s="58"/>
      <c r="C625" s="58"/>
      <c r="D625" s="58"/>
      <c r="E625" s="58"/>
      <c r="F625" s="58"/>
      <c r="G625" s="58"/>
      <c r="H625" s="58"/>
      <c r="I625" s="58"/>
      <c r="J625" s="58"/>
    </row>
    <row r="626" spans="2:10" x14ac:dyDescent="0.25">
      <c r="B626" s="58"/>
      <c r="C626" s="58"/>
      <c r="D626" s="58"/>
      <c r="E626" s="58"/>
      <c r="F626" s="58"/>
      <c r="G626" s="58"/>
      <c r="H626" s="58"/>
      <c r="I626" s="58"/>
      <c r="J626" s="58"/>
    </row>
    <row r="627" spans="2:10" x14ac:dyDescent="0.25">
      <c r="B627" s="58"/>
      <c r="C627" s="58"/>
      <c r="D627" s="58"/>
      <c r="E627" s="58"/>
      <c r="F627" s="58"/>
      <c r="G627" s="58"/>
      <c r="H627" s="58"/>
      <c r="I627" s="58"/>
      <c r="J627" s="58"/>
    </row>
    <row r="628" spans="2:10" x14ac:dyDescent="0.25">
      <c r="B628" s="58"/>
      <c r="C628" s="58"/>
      <c r="D628" s="58"/>
      <c r="E628" s="58"/>
      <c r="F628" s="58"/>
      <c r="G628" s="58"/>
      <c r="H628" s="58"/>
      <c r="I628" s="58"/>
      <c r="J628" s="58"/>
    </row>
    <row r="629" spans="2:10" x14ac:dyDescent="0.25">
      <c r="B629" s="58"/>
      <c r="C629" s="58"/>
      <c r="D629" s="58"/>
      <c r="E629" s="58"/>
      <c r="F629" s="58"/>
      <c r="G629" s="58"/>
      <c r="H629" s="58"/>
      <c r="I629" s="58"/>
      <c r="J629" s="58"/>
    </row>
    <row r="630" spans="2:10" x14ac:dyDescent="0.25">
      <c r="B630" s="58"/>
      <c r="C630" s="58"/>
      <c r="D630" s="58"/>
      <c r="E630" s="58"/>
      <c r="F630" s="58"/>
      <c r="G630" s="58"/>
      <c r="H630" s="58"/>
      <c r="I630" s="58"/>
      <c r="J630" s="58"/>
    </row>
    <row r="631" spans="2:10" x14ac:dyDescent="0.25">
      <c r="B631" s="58"/>
      <c r="C631" s="58"/>
      <c r="D631" s="58"/>
      <c r="E631" s="58"/>
      <c r="F631" s="58"/>
      <c r="G631" s="58"/>
      <c r="H631" s="58"/>
      <c r="I631" s="58"/>
      <c r="J631" s="58"/>
    </row>
    <row r="632" spans="2:10" x14ac:dyDescent="0.25">
      <c r="B632" s="58"/>
      <c r="C632" s="58"/>
      <c r="D632" s="58"/>
      <c r="E632" s="58"/>
      <c r="F632" s="58"/>
      <c r="G632" s="58"/>
      <c r="H632" s="58"/>
      <c r="I632" s="58"/>
      <c r="J632" s="58"/>
    </row>
    <row r="633" spans="2:10" x14ac:dyDescent="0.25">
      <c r="B633" s="58"/>
      <c r="C633" s="58"/>
      <c r="D633" s="58"/>
      <c r="E633" s="58"/>
      <c r="F633" s="58"/>
      <c r="G633" s="58"/>
      <c r="H633" s="58"/>
      <c r="I633" s="58"/>
      <c r="J633" s="58"/>
    </row>
    <row r="634" spans="2:10" x14ac:dyDescent="0.25">
      <c r="B634" s="58"/>
      <c r="C634" s="58"/>
      <c r="D634" s="58"/>
      <c r="E634" s="58"/>
      <c r="F634" s="58"/>
      <c r="G634" s="58"/>
      <c r="H634" s="58"/>
      <c r="I634" s="58"/>
      <c r="J634" s="58"/>
    </row>
    <row r="635" spans="2:10" x14ac:dyDescent="0.25">
      <c r="B635" s="58"/>
      <c r="C635" s="58"/>
      <c r="D635" s="58"/>
      <c r="E635" s="58"/>
      <c r="F635" s="58"/>
      <c r="G635" s="58"/>
      <c r="H635" s="58"/>
      <c r="I635" s="58"/>
      <c r="J635" s="58"/>
    </row>
    <row r="636" spans="2:10" x14ac:dyDescent="0.25">
      <c r="B636" s="58"/>
      <c r="C636" s="58"/>
      <c r="D636" s="58"/>
      <c r="E636" s="58"/>
      <c r="F636" s="58"/>
      <c r="G636" s="58"/>
      <c r="H636" s="58"/>
      <c r="I636" s="58"/>
      <c r="J636" s="58"/>
    </row>
    <row r="637" spans="2:10" x14ac:dyDescent="0.25">
      <c r="B637" s="58"/>
      <c r="C637" s="58"/>
      <c r="D637" s="58"/>
      <c r="E637" s="58"/>
      <c r="F637" s="58"/>
      <c r="G637" s="58"/>
      <c r="H637" s="58"/>
      <c r="I637" s="58"/>
      <c r="J637" s="58"/>
    </row>
    <row r="638" spans="2:10" x14ac:dyDescent="0.25">
      <c r="B638" s="58"/>
      <c r="C638" s="58"/>
      <c r="D638" s="58"/>
      <c r="E638" s="58"/>
      <c r="F638" s="58"/>
      <c r="G638" s="58"/>
      <c r="H638" s="58"/>
      <c r="I638" s="58"/>
      <c r="J638" s="58"/>
    </row>
    <row r="639" spans="2:10" x14ac:dyDescent="0.25">
      <c r="B639" s="58"/>
      <c r="C639" s="58"/>
      <c r="D639" s="58"/>
      <c r="E639" s="58"/>
      <c r="F639" s="58"/>
      <c r="G639" s="58"/>
      <c r="H639" s="58"/>
      <c r="I639" s="58"/>
      <c r="J639" s="58"/>
    </row>
    <row r="640" spans="2:10" x14ac:dyDescent="0.25">
      <c r="B640" s="58"/>
      <c r="C640" s="58"/>
      <c r="D640" s="58"/>
      <c r="E640" s="58"/>
      <c r="F640" s="58"/>
      <c r="G640" s="58"/>
      <c r="H640" s="58"/>
      <c r="I640" s="58"/>
      <c r="J640" s="58"/>
    </row>
    <row r="641" spans="2:10" x14ac:dyDescent="0.25">
      <c r="B641" s="58"/>
      <c r="C641" s="58"/>
      <c r="D641" s="58"/>
      <c r="E641" s="58"/>
      <c r="F641" s="58"/>
      <c r="G641" s="58"/>
      <c r="H641" s="58"/>
      <c r="I641" s="58"/>
      <c r="J641" s="58"/>
    </row>
    <row r="642" spans="2:10" x14ac:dyDescent="0.25">
      <c r="B642" s="58"/>
      <c r="C642" s="58"/>
      <c r="D642" s="58"/>
      <c r="E642" s="58"/>
      <c r="F642" s="58"/>
      <c r="G642" s="58"/>
      <c r="H642" s="58"/>
      <c r="I642" s="58"/>
      <c r="J642" s="58"/>
    </row>
    <row r="643" spans="2:10" x14ac:dyDescent="0.25">
      <c r="B643" s="58"/>
      <c r="C643" s="58"/>
      <c r="D643" s="58"/>
      <c r="E643" s="58"/>
      <c r="F643" s="58"/>
      <c r="G643" s="58"/>
      <c r="H643" s="58"/>
      <c r="I643" s="58"/>
      <c r="J643" s="58"/>
    </row>
    <row r="644" spans="2:10" x14ac:dyDescent="0.25">
      <c r="B644" s="58"/>
      <c r="C644" s="58"/>
      <c r="D644" s="58"/>
      <c r="E644" s="58"/>
      <c r="F644" s="58"/>
      <c r="G644" s="58"/>
      <c r="H644" s="58"/>
      <c r="I644" s="58"/>
      <c r="J644" s="58"/>
    </row>
    <row r="645" spans="2:10" x14ac:dyDescent="0.25">
      <c r="B645" s="58"/>
      <c r="C645" s="58"/>
      <c r="D645" s="58"/>
      <c r="E645" s="58"/>
      <c r="F645" s="58"/>
      <c r="G645" s="58"/>
      <c r="H645" s="58"/>
      <c r="I645" s="58"/>
      <c r="J645" s="58"/>
    </row>
    <row r="646" spans="2:10" x14ac:dyDescent="0.25">
      <c r="B646" s="58"/>
      <c r="C646" s="58"/>
      <c r="D646" s="58"/>
      <c r="E646" s="58"/>
      <c r="F646" s="58"/>
      <c r="G646" s="58"/>
      <c r="H646" s="58"/>
      <c r="I646" s="58"/>
      <c r="J646" s="58"/>
    </row>
    <row r="647" spans="2:10" x14ac:dyDescent="0.25">
      <c r="B647" s="58"/>
      <c r="C647" s="58"/>
      <c r="D647" s="58"/>
      <c r="E647" s="58"/>
      <c r="F647" s="58"/>
      <c r="G647" s="58"/>
      <c r="H647" s="58"/>
      <c r="I647" s="58"/>
      <c r="J647" s="58"/>
    </row>
    <row r="648" spans="2:10" x14ac:dyDescent="0.25">
      <c r="B648" s="58"/>
      <c r="C648" s="58"/>
      <c r="D648" s="58"/>
      <c r="E648" s="58"/>
      <c r="F648" s="58"/>
      <c r="G648" s="58"/>
      <c r="H648" s="58"/>
      <c r="I648" s="58"/>
      <c r="J648" s="58"/>
    </row>
    <row r="649" spans="2:10" x14ac:dyDescent="0.25">
      <c r="B649" s="58"/>
      <c r="C649" s="58"/>
      <c r="D649" s="58"/>
      <c r="E649" s="58"/>
      <c r="F649" s="58"/>
      <c r="G649" s="58"/>
      <c r="H649" s="58"/>
      <c r="I649" s="58"/>
      <c r="J649" s="58"/>
    </row>
    <row r="650" spans="2:10" x14ac:dyDescent="0.25">
      <c r="B650" s="58"/>
      <c r="C650" s="58"/>
      <c r="D650" s="58"/>
      <c r="E650" s="58"/>
      <c r="F650" s="58"/>
      <c r="G650" s="58"/>
      <c r="H650" s="58"/>
      <c r="I650" s="58"/>
      <c r="J650" s="58"/>
    </row>
    <row r="651" spans="2:10" x14ac:dyDescent="0.25">
      <c r="B651" s="58"/>
      <c r="C651" s="58"/>
      <c r="D651" s="58"/>
      <c r="E651" s="58"/>
      <c r="F651" s="58"/>
      <c r="G651" s="58"/>
      <c r="H651" s="58"/>
      <c r="I651" s="58"/>
      <c r="J651" s="58"/>
    </row>
    <row r="652" spans="2:10" x14ac:dyDescent="0.25">
      <c r="B652" s="58"/>
      <c r="C652" s="58"/>
      <c r="D652" s="58"/>
      <c r="E652" s="58"/>
      <c r="F652" s="58"/>
      <c r="G652" s="58"/>
      <c r="H652" s="58"/>
      <c r="I652" s="58"/>
      <c r="J652" s="58"/>
    </row>
    <row r="653" spans="2:10" x14ac:dyDescent="0.25">
      <c r="B653" s="58"/>
      <c r="C653" s="58"/>
      <c r="D653" s="58"/>
      <c r="E653" s="58"/>
      <c r="F653" s="58"/>
      <c r="G653" s="58"/>
      <c r="H653" s="58"/>
      <c r="I653" s="58"/>
      <c r="J653" s="58"/>
    </row>
    <row r="654" spans="2:10" x14ac:dyDescent="0.25">
      <c r="B654" s="58"/>
      <c r="C654" s="58"/>
      <c r="D654" s="58"/>
      <c r="E654" s="58"/>
      <c r="F654" s="58"/>
      <c r="G654" s="58"/>
      <c r="H654" s="58"/>
      <c r="I654" s="58"/>
      <c r="J654" s="58"/>
    </row>
    <row r="655" spans="2:10" x14ac:dyDescent="0.25">
      <c r="B655" s="58"/>
      <c r="C655" s="58"/>
      <c r="D655" s="58"/>
      <c r="E655" s="58"/>
      <c r="F655" s="58"/>
      <c r="G655" s="58"/>
      <c r="H655" s="58"/>
      <c r="I655" s="58"/>
      <c r="J655" s="58"/>
    </row>
    <row r="656" spans="2:10" x14ac:dyDescent="0.25">
      <c r="B656" s="58"/>
      <c r="C656" s="58"/>
      <c r="D656" s="58"/>
      <c r="E656" s="58"/>
      <c r="F656" s="58"/>
      <c r="G656" s="58"/>
      <c r="H656" s="58"/>
      <c r="I656" s="58"/>
      <c r="J656" s="58"/>
    </row>
    <row r="657" spans="2:10" x14ac:dyDescent="0.25">
      <c r="B657" s="58"/>
      <c r="C657" s="58"/>
      <c r="D657" s="58"/>
      <c r="E657" s="58"/>
      <c r="F657" s="58"/>
      <c r="G657" s="58"/>
      <c r="H657" s="58"/>
      <c r="I657" s="58"/>
      <c r="J657" s="58"/>
    </row>
    <row r="658" spans="2:10" x14ac:dyDescent="0.25">
      <c r="B658" s="58"/>
      <c r="C658" s="58"/>
      <c r="D658" s="58"/>
      <c r="E658" s="58"/>
      <c r="F658" s="58"/>
      <c r="G658" s="58"/>
      <c r="H658" s="58"/>
      <c r="I658" s="58"/>
      <c r="J658" s="58"/>
    </row>
    <row r="659" spans="2:10" x14ac:dyDescent="0.25">
      <c r="B659" s="58"/>
      <c r="C659" s="58"/>
      <c r="D659" s="58"/>
      <c r="E659" s="58"/>
      <c r="F659" s="58"/>
      <c r="G659" s="58"/>
      <c r="H659" s="58"/>
      <c r="I659" s="58"/>
      <c r="J659" s="58"/>
    </row>
    <row r="660" spans="2:10" x14ac:dyDescent="0.25">
      <c r="B660" s="58"/>
      <c r="C660" s="58"/>
      <c r="D660" s="58"/>
      <c r="E660" s="58"/>
      <c r="F660" s="58"/>
      <c r="G660" s="58"/>
      <c r="H660" s="58"/>
      <c r="I660" s="58"/>
      <c r="J660" s="58"/>
    </row>
    <row r="661" spans="2:10" x14ac:dyDescent="0.25">
      <c r="B661" s="58"/>
      <c r="C661" s="58"/>
      <c r="D661" s="58"/>
      <c r="E661" s="58"/>
      <c r="F661" s="58"/>
      <c r="G661" s="58"/>
      <c r="H661" s="58"/>
      <c r="I661" s="58"/>
      <c r="J661" s="58"/>
    </row>
    <row r="662" spans="2:10" x14ac:dyDescent="0.25">
      <c r="B662" s="58"/>
      <c r="C662" s="58"/>
      <c r="D662" s="58"/>
      <c r="E662" s="58"/>
      <c r="F662" s="58"/>
      <c r="G662" s="58"/>
      <c r="H662" s="58"/>
      <c r="I662" s="58"/>
      <c r="J662" s="58"/>
    </row>
    <row r="663" spans="2:10" x14ac:dyDescent="0.25">
      <c r="B663" s="58"/>
      <c r="C663" s="58"/>
      <c r="D663" s="58"/>
      <c r="E663" s="58"/>
      <c r="F663" s="58"/>
      <c r="G663" s="58"/>
      <c r="H663" s="58"/>
      <c r="I663" s="58"/>
      <c r="J663" s="58"/>
    </row>
    <row r="664" spans="2:10" x14ac:dyDescent="0.25">
      <c r="B664" s="58"/>
      <c r="C664" s="58"/>
      <c r="D664" s="58"/>
      <c r="E664" s="58"/>
      <c r="F664" s="58"/>
      <c r="G664" s="58"/>
      <c r="H664" s="58"/>
      <c r="I664" s="58"/>
      <c r="J664" s="58"/>
    </row>
    <row r="665" spans="2:10" x14ac:dyDescent="0.25">
      <c r="B665" s="58"/>
      <c r="C665" s="58"/>
      <c r="D665" s="58"/>
      <c r="E665" s="58"/>
      <c r="F665" s="58"/>
      <c r="G665" s="58"/>
      <c r="H665" s="58"/>
      <c r="I665" s="58"/>
      <c r="J665" s="58"/>
    </row>
    <row r="666" spans="2:10" x14ac:dyDescent="0.25">
      <c r="B666" s="58"/>
      <c r="C666" s="58"/>
      <c r="D666" s="58"/>
      <c r="E666" s="58"/>
      <c r="F666" s="58"/>
      <c r="G666" s="58"/>
      <c r="H666" s="58"/>
      <c r="I666" s="58"/>
      <c r="J666" s="58"/>
    </row>
    <row r="667" spans="2:10" x14ac:dyDescent="0.25">
      <c r="B667" s="58"/>
      <c r="C667" s="58"/>
      <c r="D667" s="58"/>
      <c r="E667" s="58"/>
      <c r="F667" s="58"/>
      <c r="G667" s="58"/>
      <c r="H667" s="58"/>
      <c r="I667" s="58"/>
      <c r="J667" s="58"/>
    </row>
    <row r="668" spans="2:10" x14ac:dyDescent="0.25">
      <c r="B668" s="58"/>
      <c r="C668" s="58"/>
      <c r="D668" s="58"/>
      <c r="E668" s="58"/>
      <c r="F668" s="58"/>
      <c r="G668" s="58"/>
      <c r="H668" s="58"/>
      <c r="I668" s="58"/>
      <c r="J668" s="58"/>
    </row>
    <row r="669" spans="2:10" x14ac:dyDescent="0.25">
      <c r="B669" s="58"/>
      <c r="C669" s="58"/>
      <c r="D669" s="58"/>
      <c r="E669" s="58"/>
      <c r="F669" s="58"/>
      <c r="G669" s="58"/>
      <c r="H669" s="58"/>
      <c r="I669" s="58"/>
      <c r="J669" s="58"/>
    </row>
    <row r="670" spans="2:10" x14ac:dyDescent="0.25">
      <c r="B670" s="58"/>
      <c r="C670" s="58"/>
      <c r="D670" s="58"/>
      <c r="E670" s="58"/>
      <c r="F670" s="58"/>
      <c r="G670" s="58"/>
      <c r="H670" s="58"/>
      <c r="I670" s="58"/>
      <c r="J670" s="58"/>
    </row>
    <row r="671" spans="2:10" x14ac:dyDescent="0.25">
      <c r="B671" s="58"/>
      <c r="C671" s="58"/>
      <c r="D671" s="58"/>
      <c r="E671" s="58"/>
      <c r="F671" s="58"/>
      <c r="G671" s="58"/>
      <c r="H671" s="58"/>
      <c r="I671" s="58"/>
      <c r="J671" s="58"/>
    </row>
    <row r="672" spans="2:10" x14ac:dyDescent="0.25">
      <c r="B672" s="58"/>
      <c r="C672" s="58"/>
      <c r="D672" s="58"/>
      <c r="E672" s="58"/>
      <c r="F672" s="58"/>
      <c r="G672" s="58"/>
      <c r="H672" s="58"/>
      <c r="I672" s="58"/>
      <c r="J672" s="58"/>
    </row>
    <row r="673" spans="2:10" x14ac:dyDescent="0.25">
      <c r="B673" s="58"/>
      <c r="C673" s="58"/>
      <c r="D673" s="58"/>
      <c r="E673" s="58"/>
      <c r="F673" s="58"/>
      <c r="G673" s="58"/>
      <c r="H673" s="58"/>
      <c r="I673" s="58"/>
      <c r="J673" s="58"/>
    </row>
    <row r="674" spans="2:10" x14ac:dyDescent="0.25">
      <c r="B674" s="58"/>
      <c r="C674" s="58"/>
      <c r="D674" s="58"/>
      <c r="E674" s="58"/>
      <c r="F674" s="58"/>
      <c r="G674" s="58"/>
      <c r="H674" s="58"/>
      <c r="I674" s="58"/>
      <c r="J674" s="58"/>
    </row>
    <row r="675" spans="2:10" x14ac:dyDescent="0.25">
      <c r="B675" s="58"/>
      <c r="C675" s="58"/>
      <c r="D675" s="58"/>
      <c r="E675" s="58"/>
      <c r="F675" s="58"/>
      <c r="G675" s="58"/>
      <c r="H675" s="58"/>
      <c r="I675" s="58"/>
      <c r="J675" s="58"/>
    </row>
    <row r="676" spans="2:10" x14ac:dyDescent="0.25">
      <c r="B676" s="58"/>
      <c r="C676" s="58"/>
      <c r="D676" s="58"/>
      <c r="E676" s="58"/>
      <c r="F676" s="58"/>
      <c r="G676" s="58"/>
      <c r="H676" s="58"/>
      <c r="I676" s="58"/>
      <c r="J676" s="58"/>
    </row>
    <row r="677" spans="2:10" x14ac:dyDescent="0.25">
      <c r="B677" s="58"/>
      <c r="C677" s="58"/>
      <c r="D677" s="58"/>
      <c r="E677" s="58"/>
      <c r="F677" s="58"/>
      <c r="G677" s="58"/>
      <c r="H677" s="58"/>
      <c r="I677" s="58"/>
      <c r="J677" s="58"/>
    </row>
    <row r="678" spans="2:10" x14ac:dyDescent="0.25">
      <c r="B678" s="58"/>
      <c r="C678" s="58"/>
      <c r="D678" s="58"/>
      <c r="E678" s="58"/>
      <c r="F678" s="58"/>
      <c r="G678" s="58"/>
      <c r="H678" s="58"/>
      <c r="I678" s="58"/>
      <c r="J678" s="58"/>
    </row>
    <row r="679" spans="2:10" x14ac:dyDescent="0.25">
      <c r="B679" s="58"/>
      <c r="C679" s="58"/>
      <c r="D679" s="58"/>
      <c r="E679" s="58"/>
      <c r="F679" s="58"/>
      <c r="G679" s="58"/>
      <c r="H679" s="58"/>
      <c r="I679" s="58"/>
      <c r="J679" s="58"/>
    </row>
    <row r="680" spans="2:10" x14ac:dyDescent="0.25">
      <c r="B680" s="58"/>
      <c r="C680" s="58"/>
      <c r="D680" s="58"/>
      <c r="E680" s="58"/>
      <c r="F680" s="58"/>
      <c r="G680" s="58"/>
      <c r="H680" s="58"/>
      <c r="I680" s="58"/>
      <c r="J680" s="58"/>
    </row>
    <row r="681" spans="2:10" x14ac:dyDescent="0.25">
      <c r="B681" s="58"/>
      <c r="C681" s="58"/>
      <c r="D681" s="58"/>
      <c r="E681" s="58"/>
      <c r="F681" s="58"/>
      <c r="G681" s="58"/>
      <c r="H681" s="58"/>
      <c r="I681" s="58"/>
      <c r="J681" s="58"/>
    </row>
    <row r="682" spans="2:10" x14ac:dyDescent="0.25">
      <c r="B682" s="58"/>
      <c r="C682" s="58"/>
      <c r="D682" s="58"/>
      <c r="E682" s="58"/>
      <c r="F682" s="58"/>
      <c r="G682" s="58"/>
      <c r="H682" s="58"/>
      <c r="I682" s="58"/>
      <c r="J682" s="58"/>
    </row>
    <row r="683" spans="2:10" x14ac:dyDescent="0.25">
      <c r="B683" s="58"/>
      <c r="C683" s="58"/>
      <c r="D683" s="58"/>
      <c r="E683" s="58"/>
      <c r="F683" s="58"/>
      <c r="G683" s="58"/>
      <c r="H683" s="58"/>
      <c r="I683" s="58"/>
      <c r="J683" s="58"/>
    </row>
    <row r="684" spans="2:10" x14ac:dyDescent="0.25">
      <c r="B684" s="58"/>
      <c r="C684" s="58"/>
      <c r="D684" s="58"/>
      <c r="E684" s="58"/>
      <c r="F684" s="58"/>
      <c r="G684" s="58"/>
      <c r="H684" s="58"/>
      <c r="I684" s="58"/>
      <c r="J684" s="58"/>
    </row>
    <row r="685" spans="2:10" x14ac:dyDescent="0.25">
      <c r="B685" s="58"/>
      <c r="C685" s="58"/>
      <c r="D685" s="58"/>
      <c r="E685" s="58"/>
      <c r="F685" s="58"/>
      <c r="G685" s="58"/>
      <c r="H685" s="58"/>
      <c r="I685" s="58"/>
      <c r="J685" s="58"/>
    </row>
    <row r="686" spans="2:10" x14ac:dyDescent="0.25">
      <c r="B686" s="58"/>
      <c r="C686" s="58"/>
      <c r="D686" s="58"/>
      <c r="E686" s="58"/>
      <c r="F686" s="58"/>
      <c r="G686" s="58"/>
      <c r="H686" s="58"/>
      <c r="I686" s="58"/>
      <c r="J686" s="58"/>
    </row>
    <row r="687" spans="2:10" x14ac:dyDescent="0.25">
      <c r="B687" s="58"/>
      <c r="C687" s="58"/>
      <c r="D687" s="58"/>
      <c r="E687" s="58"/>
      <c r="F687" s="58"/>
      <c r="G687" s="58"/>
      <c r="H687" s="58"/>
      <c r="I687" s="58"/>
      <c r="J687" s="58"/>
    </row>
    <row r="688" spans="2:10" x14ac:dyDescent="0.25">
      <c r="B688" s="58"/>
      <c r="C688" s="58"/>
      <c r="D688" s="58"/>
      <c r="E688" s="58"/>
      <c r="F688" s="58"/>
      <c r="G688" s="58"/>
      <c r="H688" s="58"/>
      <c r="I688" s="58"/>
      <c r="J688" s="58"/>
    </row>
    <row r="689" spans="2:10" x14ac:dyDescent="0.25">
      <c r="B689" s="58"/>
      <c r="C689" s="58"/>
      <c r="D689" s="58"/>
      <c r="E689" s="58"/>
      <c r="F689" s="58"/>
      <c r="G689" s="58"/>
      <c r="H689" s="58"/>
      <c r="I689" s="58"/>
      <c r="J689" s="58"/>
    </row>
    <row r="690" spans="2:10" x14ac:dyDescent="0.25">
      <c r="B690" s="58"/>
      <c r="C690" s="58"/>
      <c r="D690" s="58"/>
      <c r="E690" s="58"/>
      <c r="F690" s="58"/>
      <c r="G690" s="58"/>
      <c r="H690" s="58"/>
      <c r="I690" s="58"/>
      <c r="J690" s="58"/>
    </row>
    <row r="691" spans="2:10" x14ac:dyDescent="0.25">
      <c r="B691" s="58"/>
      <c r="C691" s="58"/>
      <c r="D691" s="58"/>
      <c r="E691" s="58"/>
      <c r="F691" s="58"/>
      <c r="G691" s="58"/>
      <c r="H691" s="58"/>
      <c r="I691" s="58"/>
      <c r="J691" s="58"/>
    </row>
    <row r="692" spans="2:10" x14ac:dyDescent="0.25">
      <c r="B692" s="58"/>
      <c r="C692" s="58"/>
      <c r="D692" s="58"/>
      <c r="E692" s="58"/>
      <c r="F692" s="58"/>
      <c r="G692" s="58"/>
      <c r="H692" s="58"/>
      <c r="I692" s="58"/>
      <c r="J692" s="58"/>
    </row>
    <row r="693" spans="2:10" x14ac:dyDescent="0.25">
      <c r="B693" s="58"/>
      <c r="C693" s="58"/>
      <c r="D693" s="58"/>
      <c r="E693" s="58"/>
      <c r="F693" s="58"/>
      <c r="G693" s="58"/>
      <c r="H693" s="58"/>
      <c r="I693" s="58"/>
      <c r="J693" s="58"/>
    </row>
    <row r="694" spans="2:10" x14ac:dyDescent="0.25">
      <c r="B694" s="58"/>
      <c r="C694" s="58"/>
      <c r="D694" s="58"/>
      <c r="E694" s="58"/>
      <c r="F694" s="58"/>
      <c r="G694" s="58"/>
      <c r="H694" s="58"/>
      <c r="I694" s="58"/>
      <c r="J694" s="58"/>
    </row>
    <row r="695" spans="2:10" x14ac:dyDescent="0.25">
      <c r="B695" s="58"/>
      <c r="C695" s="58"/>
      <c r="D695" s="58"/>
      <c r="E695" s="58"/>
      <c r="F695" s="58"/>
      <c r="G695" s="58"/>
      <c r="H695" s="58"/>
      <c r="I695" s="58"/>
      <c r="J695" s="58"/>
    </row>
    <row r="696" spans="2:10" x14ac:dyDescent="0.25">
      <c r="B696" s="58"/>
      <c r="C696" s="58"/>
      <c r="D696" s="58"/>
      <c r="E696" s="58"/>
      <c r="F696" s="58"/>
      <c r="G696" s="58"/>
      <c r="H696" s="58"/>
      <c r="I696" s="58"/>
      <c r="J696" s="58"/>
    </row>
    <row r="697" spans="2:10" x14ac:dyDescent="0.25">
      <c r="B697" s="58"/>
      <c r="C697" s="58"/>
      <c r="D697" s="58"/>
      <c r="E697" s="58"/>
      <c r="F697" s="58"/>
      <c r="G697" s="58"/>
      <c r="H697" s="58"/>
      <c r="I697" s="58"/>
      <c r="J697" s="58"/>
    </row>
    <row r="698" spans="2:10" x14ac:dyDescent="0.25">
      <c r="B698" s="58"/>
      <c r="C698" s="58"/>
      <c r="D698" s="58"/>
      <c r="E698" s="58"/>
      <c r="F698" s="58"/>
      <c r="G698" s="58"/>
      <c r="H698" s="58"/>
      <c r="I698" s="58"/>
      <c r="J698" s="58"/>
    </row>
    <row r="699" spans="2:10" x14ac:dyDescent="0.25">
      <c r="B699" s="58"/>
      <c r="C699" s="58"/>
      <c r="D699" s="58"/>
      <c r="E699" s="58"/>
      <c r="F699" s="58"/>
      <c r="G699" s="58"/>
      <c r="H699" s="58"/>
      <c r="I699" s="58"/>
      <c r="J699" s="58"/>
    </row>
    <row r="700" spans="2:10" x14ac:dyDescent="0.25">
      <c r="B700" s="58"/>
      <c r="C700" s="58"/>
      <c r="D700" s="58"/>
      <c r="E700" s="58"/>
      <c r="F700" s="58"/>
      <c r="G700" s="58"/>
      <c r="H700" s="58"/>
      <c r="I700" s="58"/>
      <c r="J700" s="58"/>
    </row>
    <row r="701" spans="2:10" x14ac:dyDescent="0.25">
      <c r="B701" s="58"/>
      <c r="C701" s="58"/>
      <c r="D701" s="58"/>
      <c r="E701" s="58"/>
      <c r="F701" s="58"/>
      <c r="G701" s="58"/>
      <c r="H701" s="58"/>
      <c r="I701" s="58"/>
      <c r="J701" s="58"/>
    </row>
    <row r="702" spans="2:10" x14ac:dyDescent="0.25">
      <c r="B702" s="58"/>
      <c r="C702" s="58"/>
      <c r="D702" s="58"/>
      <c r="E702" s="58"/>
      <c r="F702" s="58"/>
      <c r="G702" s="58"/>
      <c r="H702" s="58"/>
      <c r="I702" s="58"/>
      <c r="J702" s="58"/>
    </row>
    <row r="703" spans="2:10" x14ac:dyDescent="0.25">
      <c r="B703" s="58"/>
      <c r="C703" s="58"/>
      <c r="D703" s="58"/>
      <c r="E703" s="58"/>
      <c r="F703" s="58"/>
      <c r="G703" s="58"/>
      <c r="H703" s="58"/>
      <c r="I703" s="58"/>
      <c r="J703" s="58"/>
    </row>
    <row r="704" spans="2:10" x14ac:dyDescent="0.25">
      <c r="B704" s="58"/>
      <c r="C704" s="58"/>
      <c r="D704" s="58"/>
      <c r="E704" s="58"/>
      <c r="F704" s="58"/>
      <c r="G704" s="58"/>
      <c r="H704" s="58"/>
      <c r="I704" s="58"/>
      <c r="J704" s="58"/>
    </row>
    <row r="705" spans="2:10" x14ac:dyDescent="0.25">
      <c r="B705" s="58"/>
      <c r="C705" s="58"/>
      <c r="D705" s="58"/>
      <c r="E705" s="58"/>
      <c r="F705" s="58"/>
      <c r="G705" s="58"/>
      <c r="H705" s="58"/>
      <c r="I705" s="58"/>
      <c r="J705" s="58"/>
    </row>
    <row r="706" spans="2:10" x14ac:dyDescent="0.25">
      <c r="B706" s="58"/>
      <c r="C706" s="58"/>
      <c r="D706" s="58"/>
      <c r="E706" s="58"/>
      <c r="F706" s="58"/>
      <c r="G706" s="58"/>
      <c r="H706" s="58"/>
      <c r="I706" s="58"/>
      <c r="J706" s="58"/>
    </row>
    <row r="707" spans="2:10" x14ac:dyDescent="0.25">
      <c r="B707" s="58"/>
      <c r="C707" s="58"/>
      <c r="D707" s="58"/>
      <c r="E707" s="58"/>
      <c r="F707" s="58"/>
      <c r="G707" s="58"/>
      <c r="H707" s="58"/>
      <c r="I707" s="58"/>
      <c r="J707" s="58"/>
    </row>
    <row r="708" spans="2:10" x14ac:dyDescent="0.25">
      <c r="B708" s="58"/>
      <c r="C708" s="58"/>
      <c r="D708" s="58"/>
      <c r="E708" s="58"/>
      <c r="F708" s="58"/>
      <c r="G708" s="58"/>
      <c r="H708" s="58"/>
      <c r="I708" s="58"/>
      <c r="J708" s="58"/>
    </row>
    <row r="709" spans="2:10" x14ac:dyDescent="0.25">
      <c r="B709" s="58"/>
      <c r="C709" s="58"/>
      <c r="D709" s="58"/>
      <c r="E709" s="58"/>
      <c r="F709" s="58"/>
      <c r="G709" s="58"/>
      <c r="H709" s="58"/>
      <c r="I709" s="58"/>
      <c r="J709" s="58"/>
    </row>
    <row r="710" spans="2:10" x14ac:dyDescent="0.25">
      <c r="B710" s="58"/>
      <c r="C710" s="58"/>
      <c r="D710" s="58"/>
      <c r="E710" s="58"/>
      <c r="F710" s="58"/>
      <c r="G710" s="58"/>
      <c r="H710" s="58"/>
      <c r="I710" s="58"/>
      <c r="J710" s="58"/>
    </row>
    <row r="711" spans="2:10" x14ac:dyDescent="0.25">
      <c r="B711" s="58"/>
      <c r="C711" s="58"/>
      <c r="D711" s="58"/>
      <c r="E711" s="58"/>
      <c r="F711" s="58"/>
      <c r="G711" s="58"/>
      <c r="H711" s="58"/>
      <c r="I711" s="58"/>
      <c r="J711" s="58"/>
    </row>
    <row r="712" spans="2:10" x14ac:dyDescent="0.25">
      <c r="B712" s="58"/>
      <c r="C712" s="58"/>
      <c r="D712" s="58"/>
      <c r="E712" s="58"/>
      <c r="F712" s="58"/>
      <c r="G712" s="58"/>
      <c r="H712" s="58"/>
      <c r="I712" s="58"/>
      <c r="J712" s="58"/>
    </row>
    <row r="713" spans="2:10" x14ac:dyDescent="0.25">
      <c r="B713" s="58"/>
      <c r="C713" s="58"/>
      <c r="D713" s="58"/>
      <c r="E713" s="58"/>
      <c r="F713" s="58"/>
      <c r="G713" s="58"/>
      <c r="H713" s="58"/>
      <c r="I713" s="58"/>
      <c r="J713" s="58"/>
    </row>
    <row r="714" spans="2:10" x14ac:dyDescent="0.25">
      <c r="B714" s="58"/>
      <c r="C714" s="58"/>
      <c r="D714" s="58"/>
      <c r="E714" s="58"/>
      <c r="F714" s="58"/>
      <c r="G714" s="58"/>
      <c r="H714" s="58"/>
      <c r="I714" s="58"/>
      <c r="J714" s="58"/>
    </row>
    <row r="715" spans="2:10" x14ac:dyDescent="0.25">
      <c r="B715" s="58"/>
      <c r="C715" s="58"/>
      <c r="D715" s="58"/>
      <c r="E715" s="58"/>
      <c r="F715" s="58"/>
      <c r="G715" s="58"/>
      <c r="H715" s="58"/>
      <c r="I715" s="58"/>
      <c r="J715" s="58"/>
    </row>
    <row r="716" spans="2:10" x14ac:dyDescent="0.25">
      <c r="B716" s="58"/>
      <c r="C716" s="58"/>
      <c r="D716" s="58"/>
      <c r="E716" s="58"/>
      <c r="F716" s="58"/>
      <c r="G716" s="58"/>
      <c r="H716" s="58"/>
      <c r="I716" s="58"/>
      <c r="J716" s="58"/>
    </row>
    <row r="717" spans="2:10" x14ac:dyDescent="0.25">
      <c r="B717" s="58"/>
      <c r="C717" s="58"/>
      <c r="D717" s="58"/>
      <c r="E717" s="58"/>
      <c r="F717" s="58"/>
      <c r="G717" s="58"/>
      <c r="H717" s="58"/>
      <c r="I717" s="58"/>
      <c r="J717" s="58"/>
    </row>
    <row r="718" spans="2:10" x14ac:dyDescent="0.25">
      <c r="B718" s="58"/>
      <c r="C718" s="58"/>
      <c r="D718" s="58"/>
      <c r="E718" s="58"/>
      <c r="F718" s="58"/>
      <c r="G718" s="58"/>
      <c r="H718" s="58"/>
      <c r="I718" s="58"/>
      <c r="J718" s="58"/>
    </row>
    <row r="719" spans="2:10" x14ac:dyDescent="0.25">
      <c r="B719" s="58"/>
      <c r="C719" s="58"/>
      <c r="D719" s="58"/>
      <c r="E719" s="58"/>
      <c r="F719" s="58"/>
      <c r="G719" s="58"/>
      <c r="H719" s="58"/>
      <c r="I719" s="58"/>
      <c r="J719" s="58"/>
    </row>
    <row r="720" spans="2:10" x14ac:dyDescent="0.25">
      <c r="B720" s="58"/>
      <c r="C720" s="58"/>
      <c r="D720" s="58"/>
      <c r="E720" s="58"/>
      <c r="F720" s="58"/>
      <c r="G720" s="58"/>
      <c r="H720" s="58"/>
      <c r="I720" s="58"/>
      <c r="J720" s="58"/>
    </row>
    <row r="721" spans="2:10" x14ac:dyDescent="0.25">
      <c r="B721" s="58"/>
      <c r="C721" s="58"/>
      <c r="D721" s="58"/>
      <c r="E721" s="58"/>
      <c r="F721" s="58"/>
      <c r="G721" s="58"/>
      <c r="H721" s="58"/>
      <c r="I721" s="58"/>
      <c r="J721" s="58"/>
    </row>
    <row r="722" spans="2:10" x14ac:dyDescent="0.25">
      <c r="B722" s="58"/>
      <c r="C722" s="58"/>
      <c r="D722" s="58"/>
      <c r="E722" s="58"/>
      <c r="F722" s="58"/>
      <c r="G722" s="58"/>
      <c r="H722" s="58"/>
      <c r="I722" s="58"/>
      <c r="J722" s="58"/>
    </row>
    <row r="723" spans="2:10" x14ac:dyDescent="0.25">
      <c r="B723" s="58"/>
      <c r="C723" s="58"/>
      <c r="D723" s="58"/>
      <c r="E723" s="58"/>
      <c r="F723" s="58"/>
      <c r="G723" s="58"/>
      <c r="H723" s="58"/>
      <c r="I723" s="58"/>
      <c r="J723" s="58"/>
    </row>
    <row r="724" spans="2:10" x14ac:dyDescent="0.25">
      <c r="B724" s="58"/>
      <c r="C724" s="58"/>
      <c r="D724" s="58"/>
      <c r="E724" s="58"/>
      <c r="F724" s="58"/>
      <c r="G724" s="58"/>
      <c r="H724" s="58"/>
      <c r="I724" s="58"/>
      <c r="J724" s="58"/>
    </row>
    <row r="725" spans="2:10" x14ac:dyDescent="0.25">
      <c r="B725" s="58"/>
      <c r="C725" s="58"/>
      <c r="D725" s="58"/>
      <c r="E725" s="58"/>
      <c r="F725" s="58"/>
      <c r="G725" s="58"/>
      <c r="H725" s="58"/>
      <c r="I725" s="58"/>
      <c r="J725" s="58"/>
    </row>
    <row r="726" spans="2:10" x14ac:dyDescent="0.25">
      <c r="B726" s="58"/>
      <c r="C726" s="58"/>
      <c r="D726" s="58"/>
      <c r="E726" s="58"/>
      <c r="F726" s="58"/>
      <c r="G726" s="58"/>
      <c r="H726" s="58"/>
      <c r="I726" s="58"/>
      <c r="J726" s="58"/>
    </row>
    <row r="727" spans="2:10" x14ac:dyDescent="0.25">
      <c r="B727" s="58"/>
      <c r="C727" s="58"/>
      <c r="D727" s="58"/>
      <c r="E727" s="58"/>
      <c r="F727" s="58"/>
      <c r="G727" s="58"/>
      <c r="H727" s="58"/>
      <c r="I727" s="58"/>
      <c r="J727" s="58"/>
    </row>
    <row r="728" spans="2:10" x14ac:dyDescent="0.25">
      <c r="B728" s="58"/>
      <c r="C728" s="58"/>
      <c r="D728" s="58"/>
      <c r="E728" s="58"/>
      <c r="F728" s="58"/>
      <c r="G728" s="58"/>
      <c r="H728" s="58"/>
      <c r="I728" s="58"/>
      <c r="J728" s="58"/>
    </row>
    <row r="729" spans="2:10" x14ac:dyDescent="0.25">
      <c r="B729" s="58"/>
      <c r="C729" s="58"/>
      <c r="D729" s="58"/>
      <c r="E729" s="58"/>
      <c r="F729" s="58"/>
      <c r="G729" s="58"/>
      <c r="H729" s="58"/>
      <c r="I729" s="58"/>
      <c r="J729" s="58"/>
    </row>
    <row r="730" spans="2:10" x14ac:dyDescent="0.25">
      <c r="B730" s="58"/>
      <c r="C730" s="58"/>
      <c r="D730" s="58"/>
      <c r="E730" s="58"/>
      <c r="F730" s="58"/>
      <c r="G730" s="58"/>
      <c r="H730" s="58"/>
      <c r="I730" s="58"/>
      <c r="J730" s="58"/>
    </row>
    <row r="731" spans="2:10" x14ac:dyDescent="0.25">
      <c r="B731" s="58"/>
      <c r="C731" s="58"/>
      <c r="D731" s="58"/>
      <c r="E731" s="58"/>
      <c r="F731" s="58"/>
      <c r="G731" s="58"/>
      <c r="H731" s="58"/>
      <c r="I731" s="58"/>
      <c r="J731" s="58"/>
    </row>
    <row r="732" spans="2:10" x14ac:dyDescent="0.25">
      <c r="B732" s="58"/>
      <c r="C732" s="58"/>
      <c r="D732" s="58"/>
      <c r="E732" s="58"/>
      <c r="F732" s="58"/>
      <c r="G732" s="58"/>
      <c r="H732" s="58"/>
      <c r="I732" s="58"/>
      <c r="J732" s="58"/>
    </row>
    <row r="733" spans="2:10" x14ac:dyDescent="0.25">
      <c r="B733" s="58"/>
      <c r="C733" s="58"/>
      <c r="D733" s="58"/>
      <c r="E733" s="58"/>
      <c r="F733" s="58"/>
      <c r="G733" s="58"/>
      <c r="H733" s="58"/>
      <c r="I733" s="58"/>
      <c r="J733" s="58"/>
    </row>
    <row r="734" spans="2:10" x14ac:dyDescent="0.25">
      <c r="B734" s="58"/>
      <c r="C734" s="58"/>
      <c r="D734" s="58"/>
      <c r="E734" s="58"/>
      <c r="F734" s="58"/>
      <c r="G734" s="58"/>
      <c r="H734" s="58"/>
      <c r="I734" s="58"/>
      <c r="J734" s="58"/>
    </row>
    <row r="735" spans="2:10" x14ac:dyDescent="0.25">
      <c r="B735" s="58"/>
      <c r="C735" s="58"/>
      <c r="D735" s="58"/>
      <c r="E735" s="58"/>
      <c r="F735" s="58"/>
      <c r="G735" s="58"/>
      <c r="H735" s="58"/>
      <c r="I735" s="58"/>
      <c r="J735" s="58"/>
    </row>
    <row r="736" spans="2:10" x14ac:dyDescent="0.25">
      <c r="B736" s="58"/>
      <c r="C736" s="58"/>
      <c r="D736" s="58"/>
      <c r="E736" s="58"/>
      <c r="F736" s="58"/>
      <c r="G736" s="58"/>
      <c r="H736" s="58"/>
      <c r="I736" s="58"/>
      <c r="J736" s="58"/>
    </row>
    <row r="737" spans="2:10" x14ac:dyDescent="0.25">
      <c r="B737" s="58"/>
      <c r="C737" s="58"/>
      <c r="D737" s="58"/>
      <c r="E737" s="58"/>
      <c r="F737" s="58"/>
      <c r="G737" s="58"/>
      <c r="H737" s="58"/>
      <c r="I737" s="58"/>
      <c r="J737" s="58"/>
    </row>
    <row r="738" spans="2:10" x14ac:dyDescent="0.25">
      <c r="B738" s="58"/>
      <c r="C738" s="58"/>
      <c r="D738" s="58"/>
      <c r="E738" s="58"/>
      <c r="F738" s="58"/>
      <c r="G738" s="58"/>
      <c r="H738" s="58"/>
      <c r="I738" s="58"/>
      <c r="J738" s="58"/>
    </row>
    <row r="739" spans="2:10" x14ac:dyDescent="0.25">
      <c r="B739" s="58"/>
      <c r="C739" s="58"/>
      <c r="D739" s="58"/>
      <c r="E739" s="58"/>
      <c r="F739" s="58"/>
      <c r="G739" s="58"/>
      <c r="H739" s="58"/>
      <c r="I739" s="58"/>
      <c r="J739" s="58"/>
    </row>
    <row r="740" spans="2:10" x14ac:dyDescent="0.25">
      <c r="B740" s="58"/>
      <c r="C740" s="58"/>
      <c r="D740" s="58"/>
      <c r="E740" s="58"/>
      <c r="F740" s="58"/>
      <c r="G740" s="58"/>
      <c r="H740" s="58"/>
      <c r="I740" s="58"/>
      <c r="J740" s="58"/>
    </row>
    <row r="741" spans="2:10" x14ac:dyDescent="0.25">
      <c r="B741" s="58"/>
      <c r="C741" s="58"/>
      <c r="D741" s="58"/>
      <c r="E741" s="58"/>
      <c r="F741" s="58"/>
      <c r="G741" s="58"/>
      <c r="H741" s="58"/>
      <c r="I741" s="58"/>
      <c r="J741" s="58"/>
    </row>
    <row r="742" spans="2:10" x14ac:dyDescent="0.25">
      <c r="B742" s="58"/>
      <c r="C742" s="58"/>
      <c r="D742" s="58"/>
      <c r="E742" s="58"/>
      <c r="F742" s="58"/>
      <c r="G742" s="58"/>
      <c r="H742" s="58"/>
      <c r="I742" s="58"/>
      <c r="J742" s="58"/>
    </row>
    <row r="743" spans="2:10" x14ac:dyDescent="0.25">
      <c r="B743" s="58"/>
      <c r="C743" s="58"/>
      <c r="D743" s="58"/>
      <c r="E743" s="58"/>
      <c r="F743" s="58"/>
      <c r="G743" s="58"/>
      <c r="H743" s="58"/>
      <c r="I743" s="58"/>
      <c r="J743" s="58"/>
    </row>
    <row r="744" spans="2:10" x14ac:dyDescent="0.25">
      <c r="B744" s="58"/>
      <c r="C744" s="58"/>
      <c r="D744" s="58"/>
      <c r="E744" s="58"/>
      <c r="F744" s="58"/>
      <c r="G744" s="58"/>
      <c r="H744" s="58"/>
      <c r="I744" s="58"/>
      <c r="J744" s="58"/>
    </row>
    <row r="745" spans="2:10" x14ac:dyDescent="0.25">
      <c r="B745" s="58"/>
      <c r="C745" s="58"/>
      <c r="D745" s="58"/>
      <c r="E745" s="58"/>
      <c r="F745" s="58"/>
      <c r="G745" s="58"/>
      <c r="H745" s="58"/>
      <c r="I745" s="58"/>
      <c r="J745" s="58"/>
    </row>
    <row r="746" spans="2:10" x14ac:dyDescent="0.25">
      <c r="B746" s="58"/>
      <c r="C746" s="58"/>
      <c r="D746" s="58"/>
      <c r="E746" s="58"/>
      <c r="F746" s="58"/>
      <c r="G746" s="58"/>
      <c r="H746" s="58"/>
      <c r="I746" s="58"/>
      <c r="J746" s="58"/>
    </row>
    <row r="747" spans="2:10" x14ac:dyDescent="0.25">
      <c r="B747" s="58"/>
      <c r="C747" s="58"/>
      <c r="D747" s="58"/>
      <c r="E747" s="58"/>
      <c r="F747" s="58"/>
      <c r="G747" s="58"/>
      <c r="H747" s="58"/>
      <c r="I747" s="58"/>
      <c r="J747" s="58"/>
    </row>
    <row r="748" spans="2:10" x14ac:dyDescent="0.25">
      <c r="B748" s="58"/>
      <c r="C748" s="58"/>
      <c r="D748" s="58"/>
      <c r="E748" s="58"/>
      <c r="F748" s="58"/>
      <c r="G748" s="58"/>
      <c r="H748" s="58"/>
      <c r="I748" s="58"/>
      <c r="J748" s="58"/>
    </row>
    <row r="749" spans="2:10" x14ac:dyDescent="0.25">
      <c r="B749" s="58"/>
      <c r="C749" s="58"/>
      <c r="D749" s="58"/>
      <c r="E749" s="58"/>
      <c r="F749" s="58"/>
      <c r="G749" s="58"/>
      <c r="H749" s="58"/>
      <c r="I749" s="58"/>
      <c r="J749" s="58"/>
    </row>
    <row r="750" spans="2:10" x14ac:dyDescent="0.25">
      <c r="B750" s="58"/>
      <c r="C750" s="58"/>
      <c r="D750" s="58"/>
      <c r="E750" s="58"/>
      <c r="F750" s="58"/>
      <c r="G750" s="58"/>
      <c r="H750" s="58"/>
      <c r="I750" s="58"/>
      <c r="J750" s="58"/>
    </row>
    <row r="751" spans="2:10" x14ac:dyDescent="0.25">
      <c r="B751" s="58"/>
      <c r="C751" s="58"/>
      <c r="D751" s="58"/>
      <c r="E751" s="58"/>
      <c r="F751" s="58"/>
      <c r="G751" s="58"/>
      <c r="H751" s="58"/>
      <c r="I751" s="58"/>
      <c r="J751" s="58"/>
    </row>
    <row r="752" spans="2:10" x14ac:dyDescent="0.25">
      <c r="B752" s="58"/>
      <c r="C752" s="58"/>
      <c r="D752" s="58"/>
      <c r="E752" s="58"/>
      <c r="F752" s="58"/>
      <c r="G752" s="58"/>
      <c r="H752" s="58"/>
      <c r="I752" s="58"/>
      <c r="J752" s="58"/>
    </row>
    <row r="753" spans="2:10" x14ac:dyDescent="0.25">
      <c r="B753" s="58"/>
      <c r="C753" s="58"/>
      <c r="D753" s="58"/>
      <c r="E753" s="58"/>
      <c r="F753" s="58"/>
      <c r="G753" s="58"/>
      <c r="H753" s="58"/>
      <c r="I753" s="58"/>
      <c r="J753" s="58"/>
    </row>
    <row r="754" spans="2:10" x14ac:dyDescent="0.25">
      <c r="B754" s="58"/>
      <c r="C754" s="58"/>
      <c r="D754" s="58"/>
      <c r="E754" s="58"/>
      <c r="F754" s="58"/>
      <c r="G754" s="58"/>
      <c r="H754" s="58"/>
      <c r="I754" s="58"/>
      <c r="J754" s="58"/>
    </row>
    <row r="755" spans="2:10" x14ac:dyDescent="0.25">
      <c r="B755" s="58"/>
      <c r="C755" s="58"/>
      <c r="D755" s="58"/>
      <c r="E755" s="58"/>
      <c r="F755" s="58"/>
      <c r="G755" s="58"/>
      <c r="H755" s="58"/>
      <c r="I755" s="58"/>
      <c r="J755" s="58"/>
    </row>
    <row r="756" spans="2:10" x14ac:dyDescent="0.25">
      <c r="B756" s="58"/>
      <c r="C756" s="58"/>
      <c r="D756" s="58"/>
      <c r="E756" s="58"/>
      <c r="F756" s="58"/>
      <c r="G756" s="58"/>
      <c r="H756" s="58"/>
      <c r="I756" s="58"/>
      <c r="J756" s="58"/>
    </row>
    <row r="757" spans="2:10" x14ac:dyDescent="0.25">
      <c r="B757" s="58"/>
      <c r="C757" s="58"/>
      <c r="D757" s="58"/>
      <c r="E757" s="58"/>
      <c r="F757" s="58"/>
      <c r="G757" s="58"/>
      <c r="H757" s="58"/>
      <c r="I757" s="58"/>
      <c r="J757" s="58"/>
    </row>
    <row r="758" spans="2:10" x14ac:dyDescent="0.25">
      <c r="B758" s="58"/>
      <c r="C758" s="58"/>
      <c r="D758" s="58"/>
      <c r="E758" s="58"/>
      <c r="F758" s="58"/>
      <c r="G758" s="58"/>
      <c r="H758" s="58"/>
      <c r="I758" s="58"/>
      <c r="J758" s="58"/>
    </row>
    <row r="759" spans="2:10" x14ac:dyDescent="0.25">
      <c r="B759" s="58"/>
      <c r="C759" s="58"/>
      <c r="D759" s="58"/>
      <c r="E759" s="58"/>
      <c r="F759" s="58"/>
      <c r="G759" s="58"/>
      <c r="H759" s="58"/>
      <c r="I759" s="58"/>
      <c r="J759" s="58"/>
    </row>
    <row r="760" spans="2:10" x14ac:dyDescent="0.25">
      <c r="B760" s="58"/>
      <c r="C760" s="58"/>
      <c r="D760" s="58"/>
      <c r="E760" s="58"/>
      <c r="F760" s="58"/>
      <c r="G760" s="58"/>
      <c r="H760" s="58"/>
      <c r="I760" s="58"/>
      <c r="J760" s="58"/>
    </row>
    <row r="761" spans="2:10" x14ac:dyDescent="0.25">
      <c r="B761" s="58"/>
      <c r="C761" s="58"/>
      <c r="D761" s="58"/>
      <c r="E761" s="58"/>
      <c r="F761" s="58"/>
      <c r="G761" s="58"/>
      <c r="H761" s="58"/>
      <c r="I761" s="58"/>
      <c r="J761" s="58"/>
    </row>
    <row r="762" spans="2:10" x14ac:dyDescent="0.25">
      <c r="B762" s="58"/>
      <c r="C762" s="58"/>
      <c r="D762" s="58"/>
      <c r="E762" s="58"/>
      <c r="F762" s="58"/>
      <c r="G762" s="58"/>
      <c r="H762" s="58"/>
      <c r="I762" s="58"/>
      <c r="J762" s="58"/>
    </row>
    <row r="763" spans="2:10" x14ac:dyDescent="0.25">
      <c r="B763" s="58"/>
      <c r="C763" s="58"/>
      <c r="D763" s="58"/>
      <c r="E763" s="58"/>
      <c r="F763" s="58"/>
      <c r="G763" s="58"/>
      <c r="H763" s="58"/>
      <c r="I763" s="58"/>
      <c r="J763" s="58"/>
    </row>
    <row r="764" spans="2:10" x14ac:dyDescent="0.25">
      <c r="B764" s="58"/>
      <c r="C764" s="58"/>
      <c r="D764" s="58"/>
      <c r="E764" s="58"/>
      <c r="F764" s="58"/>
      <c r="G764" s="58"/>
      <c r="H764" s="58"/>
      <c r="I764" s="58"/>
      <c r="J764" s="58"/>
    </row>
    <row r="765" spans="2:10" x14ac:dyDescent="0.25">
      <c r="B765" s="58"/>
      <c r="C765" s="58"/>
      <c r="D765" s="58"/>
      <c r="E765" s="58"/>
      <c r="F765" s="58"/>
      <c r="G765" s="58"/>
      <c r="H765" s="58"/>
      <c r="I765" s="58"/>
      <c r="J765" s="58"/>
    </row>
    <row r="766" spans="2:10" x14ac:dyDescent="0.25">
      <c r="B766" s="58"/>
      <c r="C766" s="58"/>
      <c r="D766" s="58"/>
      <c r="E766" s="58"/>
      <c r="F766" s="58"/>
      <c r="G766" s="58"/>
      <c r="H766" s="58"/>
      <c r="I766" s="58"/>
      <c r="J766" s="58"/>
    </row>
    <row r="767" spans="2:10" x14ac:dyDescent="0.25">
      <c r="B767" s="58"/>
      <c r="C767" s="58"/>
      <c r="D767" s="58"/>
      <c r="E767" s="58"/>
      <c r="F767" s="58"/>
      <c r="G767" s="58"/>
      <c r="H767" s="58"/>
      <c r="I767" s="58"/>
      <c r="J767" s="58"/>
    </row>
    <row r="768" spans="2:10" x14ac:dyDescent="0.25">
      <c r="B768" s="58"/>
      <c r="C768" s="58"/>
      <c r="D768" s="58"/>
      <c r="E768" s="58"/>
      <c r="F768" s="58"/>
      <c r="G768" s="58"/>
      <c r="H768" s="58"/>
      <c r="I768" s="58"/>
      <c r="J768" s="58"/>
    </row>
    <row r="769" spans="2:10" x14ac:dyDescent="0.25">
      <c r="B769" s="58"/>
      <c r="C769" s="58"/>
      <c r="D769" s="58"/>
      <c r="E769" s="58"/>
      <c r="F769" s="58"/>
      <c r="G769" s="58"/>
      <c r="H769" s="58"/>
      <c r="I769" s="58"/>
      <c r="J769" s="58"/>
    </row>
    <row r="770" spans="2:10" x14ac:dyDescent="0.25">
      <c r="B770" s="58"/>
      <c r="C770" s="58"/>
      <c r="D770" s="58"/>
      <c r="E770" s="58"/>
      <c r="F770" s="58"/>
      <c r="G770" s="58"/>
      <c r="H770" s="58"/>
      <c r="I770" s="58"/>
      <c r="J770" s="58"/>
    </row>
    <row r="771" spans="2:10" x14ac:dyDescent="0.25">
      <c r="B771" s="58"/>
      <c r="C771" s="58"/>
      <c r="D771" s="58"/>
      <c r="E771" s="58"/>
      <c r="F771" s="58"/>
      <c r="G771" s="58"/>
      <c r="H771" s="58"/>
      <c r="I771" s="58"/>
      <c r="J771" s="58"/>
    </row>
    <row r="772" spans="2:10" x14ac:dyDescent="0.25">
      <c r="B772" s="58"/>
      <c r="C772" s="58"/>
      <c r="D772" s="58"/>
      <c r="E772" s="58"/>
      <c r="F772" s="58"/>
      <c r="G772" s="58"/>
      <c r="H772" s="58"/>
      <c r="I772" s="58"/>
      <c r="J772" s="58"/>
    </row>
    <row r="773" spans="2:10" x14ac:dyDescent="0.25">
      <c r="B773" s="58"/>
      <c r="C773" s="58"/>
      <c r="D773" s="58"/>
      <c r="E773" s="58"/>
      <c r="F773" s="58"/>
      <c r="G773" s="58"/>
      <c r="H773" s="58"/>
      <c r="I773" s="58"/>
      <c r="J773" s="58"/>
    </row>
    <row r="774" spans="2:10" x14ac:dyDescent="0.25">
      <c r="B774" s="58"/>
      <c r="C774" s="58"/>
      <c r="D774" s="58"/>
      <c r="E774" s="58"/>
      <c r="F774" s="58"/>
      <c r="G774" s="58"/>
      <c r="H774" s="58"/>
      <c r="I774" s="58"/>
      <c r="J774" s="58"/>
    </row>
    <row r="775" spans="2:10" x14ac:dyDescent="0.25">
      <c r="B775" s="58"/>
      <c r="C775" s="58"/>
      <c r="D775" s="58"/>
      <c r="E775" s="58"/>
      <c r="F775" s="58"/>
      <c r="G775" s="58"/>
      <c r="H775" s="58"/>
      <c r="I775" s="58"/>
      <c r="J775" s="58"/>
    </row>
    <row r="776" spans="2:10" x14ac:dyDescent="0.25">
      <c r="B776" s="58"/>
      <c r="C776" s="58"/>
      <c r="D776" s="58"/>
      <c r="E776" s="58"/>
      <c r="F776" s="58"/>
      <c r="G776" s="58"/>
      <c r="H776" s="58"/>
      <c r="I776" s="58"/>
      <c r="J776" s="58"/>
    </row>
    <row r="777" spans="2:10" x14ac:dyDescent="0.25">
      <c r="B777" s="58"/>
      <c r="C777" s="58"/>
      <c r="D777" s="58"/>
      <c r="E777" s="58"/>
      <c r="F777" s="58"/>
      <c r="G777" s="58"/>
      <c r="H777" s="58"/>
      <c r="I777" s="58"/>
      <c r="J777" s="58"/>
    </row>
    <row r="778" spans="2:10" x14ac:dyDescent="0.25">
      <c r="B778" s="58"/>
      <c r="C778" s="58"/>
      <c r="D778" s="58"/>
      <c r="E778" s="58"/>
      <c r="F778" s="58"/>
      <c r="G778" s="58"/>
      <c r="H778" s="58"/>
      <c r="I778" s="58"/>
      <c r="J778" s="58"/>
    </row>
    <row r="779" spans="2:10" x14ac:dyDescent="0.25">
      <c r="B779" s="58"/>
      <c r="C779" s="58"/>
      <c r="D779" s="58"/>
      <c r="E779" s="58"/>
      <c r="F779" s="58"/>
      <c r="G779" s="58"/>
      <c r="H779" s="58"/>
      <c r="I779" s="58"/>
      <c r="J779" s="58"/>
    </row>
    <row r="780" spans="2:10" x14ac:dyDescent="0.25">
      <c r="B780" s="58"/>
      <c r="C780" s="58"/>
      <c r="D780" s="58"/>
      <c r="E780" s="58"/>
      <c r="F780" s="58"/>
      <c r="G780" s="58"/>
      <c r="H780" s="58"/>
      <c r="I780" s="58"/>
      <c r="J780" s="58"/>
    </row>
    <row r="781" spans="2:10" x14ac:dyDescent="0.25">
      <c r="B781" s="58"/>
      <c r="C781" s="58"/>
      <c r="D781" s="58"/>
      <c r="E781" s="58"/>
      <c r="F781" s="58"/>
      <c r="G781" s="58"/>
      <c r="H781" s="58"/>
      <c r="I781" s="58"/>
      <c r="J781" s="58"/>
    </row>
    <row r="782" spans="2:10" x14ac:dyDescent="0.25">
      <c r="B782" s="58"/>
      <c r="C782" s="58"/>
      <c r="D782" s="58"/>
      <c r="E782" s="58"/>
      <c r="F782" s="58"/>
      <c r="G782" s="58"/>
      <c r="H782" s="58"/>
      <c r="I782" s="58"/>
      <c r="J782" s="58"/>
    </row>
    <row r="783" spans="2:10" x14ac:dyDescent="0.25">
      <c r="B783" s="58"/>
      <c r="C783" s="58"/>
      <c r="D783" s="58"/>
      <c r="E783" s="58"/>
      <c r="F783" s="58"/>
      <c r="G783" s="58"/>
      <c r="H783" s="58"/>
      <c r="I783" s="58"/>
      <c r="J783" s="58"/>
    </row>
    <row r="784" spans="2:10" x14ac:dyDescent="0.25">
      <c r="B784" s="58"/>
      <c r="C784" s="58"/>
      <c r="D784" s="58"/>
      <c r="E784" s="58"/>
      <c r="F784" s="58"/>
      <c r="G784" s="58"/>
      <c r="H784" s="58"/>
      <c r="I784" s="58"/>
      <c r="J784" s="58"/>
    </row>
    <row r="785" spans="2:10" x14ac:dyDescent="0.25">
      <c r="B785" s="58"/>
      <c r="C785" s="58"/>
      <c r="D785" s="58"/>
      <c r="E785" s="58"/>
      <c r="F785" s="58"/>
      <c r="G785" s="58"/>
      <c r="H785" s="58"/>
      <c r="I785" s="58"/>
      <c r="J785" s="58"/>
    </row>
    <row r="786" spans="2:10" x14ac:dyDescent="0.25">
      <c r="B786" s="58"/>
      <c r="C786" s="58"/>
      <c r="D786" s="58"/>
      <c r="E786" s="58"/>
      <c r="F786" s="58"/>
      <c r="G786" s="58"/>
      <c r="H786" s="58"/>
      <c r="I786" s="58"/>
      <c r="J786" s="58"/>
    </row>
    <row r="787" spans="2:10" x14ac:dyDescent="0.25">
      <c r="B787" s="58"/>
      <c r="C787" s="58"/>
      <c r="D787" s="58"/>
      <c r="E787" s="58"/>
      <c r="F787" s="58"/>
      <c r="G787" s="58"/>
      <c r="H787" s="58"/>
      <c r="I787" s="58"/>
      <c r="J787" s="58"/>
    </row>
    <row r="788" spans="2:10" x14ac:dyDescent="0.25">
      <c r="B788" s="58"/>
      <c r="C788" s="58"/>
      <c r="D788" s="58"/>
      <c r="E788" s="58"/>
      <c r="F788" s="58"/>
      <c r="G788" s="58"/>
      <c r="H788" s="58"/>
      <c r="I788" s="58"/>
      <c r="J788" s="58"/>
    </row>
    <row r="789" spans="2:10" x14ac:dyDescent="0.25">
      <c r="B789" s="58"/>
      <c r="C789" s="58"/>
      <c r="D789" s="58"/>
      <c r="E789" s="58"/>
      <c r="F789" s="58"/>
      <c r="G789" s="58"/>
      <c r="H789" s="58"/>
      <c r="I789" s="58"/>
      <c r="J789" s="58"/>
    </row>
    <row r="790" spans="2:10" x14ac:dyDescent="0.25">
      <c r="B790" s="58"/>
      <c r="C790" s="58"/>
      <c r="D790" s="58"/>
      <c r="E790" s="58"/>
      <c r="F790" s="58"/>
      <c r="G790" s="58"/>
      <c r="H790" s="58"/>
      <c r="I790" s="58"/>
      <c r="J790" s="58"/>
    </row>
    <row r="791" spans="2:10" x14ac:dyDescent="0.25">
      <c r="B791" s="58"/>
      <c r="C791" s="58"/>
      <c r="D791" s="58"/>
      <c r="E791" s="58"/>
      <c r="F791" s="58"/>
      <c r="G791" s="58"/>
      <c r="H791" s="58"/>
      <c r="I791" s="58"/>
      <c r="J791" s="58"/>
    </row>
    <row r="792" spans="2:10" x14ac:dyDescent="0.25">
      <c r="B792" s="58"/>
      <c r="C792" s="58"/>
      <c r="D792" s="58"/>
      <c r="E792" s="58"/>
      <c r="F792" s="58"/>
      <c r="G792" s="58"/>
      <c r="H792" s="58"/>
      <c r="I792" s="58"/>
      <c r="J792" s="58"/>
    </row>
    <row r="793" spans="2:10" x14ac:dyDescent="0.25">
      <c r="B793" s="58"/>
      <c r="C793" s="58"/>
      <c r="D793" s="58"/>
      <c r="E793" s="58"/>
      <c r="F793" s="58"/>
      <c r="G793" s="58"/>
      <c r="H793" s="58"/>
      <c r="I793" s="58"/>
      <c r="J793" s="58"/>
    </row>
    <row r="794" spans="2:10" x14ac:dyDescent="0.25">
      <c r="B794" s="58"/>
      <c r="C794" s="58"/>
      <c r="D794" s="58"/>
      <c r="E794" s="58"/>
      <c r="F794" s="58"/>
      <c r="G794" s="58"/>
      <c r="H794" s="58"/>
      <c r="I794" s="58"/>
      <c r="J794" s="58"/>
    </row>
    <row r="795" spans="2:10" x14ac:dyDescent="0.25">
      <c r="B795" s="58"/>
      <c r="C795" s="58"/>
      <c r="D795" s="58"/>
      <c r="E795" s="58"/>
      <c r="F795" s="58"/>
      <c r="G795" s="58"/>
      <c r="H795" s="58"/>
      <c r="I795" s="58"/>
      <c r="J795" s="58"/>
    </row>
    <row r="796" spans="2:10" x14ac:dyDescent="0.25">
      <c r="B796" s="58"/>
      <c r="C796" s="58"/>
      <c r="D796" s="58"/>
      <c r="E796" s="58"/>
      <c r="F796" s="58"/>
      <c r="G796" s="58"/>
      <c r="H796" s="58"/>
      <c r="I796" s="58"/>
      <c r="J796" s="58"/>
    </row>
    <row r="797" spans="2:10" x14ac:dyDescent="0.25">
      <c r="B797" s="58"/>
      <c r="C797" s="58"/>
      <c r="D797" s="58"/>
      <c r="E797" s="58"/>
      <c r="F797" s="58"/>
      <c r="G797" s="58"/>
      <c r="H797" s="58"/>
      <c r="I797" s="58"/>
      <c r="J797" s="58"/>
    </row>
    <row r="798" spans="2:10" x14ac:dyDescent="0.25">
      <c r="B798" s="58"/>
      <c r="C798" s="58"/>
      <c r="D798" s="58"/>
      <c r="E798" s="58"/>
      <c r="F798" s="58"/>
      <c r="G798" s="58"/>
      <c r="H798" s="58"/>
      <c r="I798" s="58"/>
      <c r="J798" s="58"/>
    </row>
    <row r="799" spans="2:10" x14ac:dyDescent="0.25">
      <c r="B799" s="58"/>
      <c r="C799" s="58"/>
      <c r="D799" s="58"/>
      <c r="E799" s="58"/>
      <c r="F799" s="58"/>
      <c r="G799" s="58"/>
      <c r="H799" s="58"/>
      <c r="I799" s="58"/>
      <c r="J799" s="58"/>
    </row>
    <row r="800" spans="2:10" x14ac:dyDescent="0.25">
      <c r="B800" s="58"/>
      <c r="C800" s="58"/>
      <c r="D800" s="58"/>
      <c r="E800" s="58"/>
      <c r="F800" s="58"/>
      <c r="G800" s="58"/>
      <c r="H800" s="58"/>
      <c r="I800" s="58"/>
      <c r="J800" s="58"/>
    </row>
    <row r="801" spans="2:10" x14ac:dyDescent="0.25">
      <c r="B801" s="58"/>
      <c r="C801" s="58"/>
      <c r="D801" s="58"/>
      <c r="E801" s="58"/>
      <c r="F801" s="58"/>
      <c r="G801" s="58"/>
      <c r="H801" s="58"/>
      <c r="I801" s="58"/>
      <c r="J801" s="58"/>
    </row>
    <row r="802" spans="2:10" x14ac:dyDescent="0.25">
      <c r="B802" s="58"/>
      <c r="C802" s="58"/>
      <c r="D802" s="58"/>
      <c r="E802" s="58"/>
      <c r="F802" s="58"/>
      <c r="G802" s="58"/>
      <c r="H802" s="58"/>
      <c r="I802" s="58"/>
      <c r="J802" s="58"/>
    </row>
    <row r="803" spans="2:10" x14ac:dyDescent="0.25">
      <c r="B803" s="58"/>
      <c r="C803" s="58"/>
      <c r="D803" s="58"/>
      <c r="E803" s="58"/>
      <c r="F803" s="58"/>
      <c r="G803" s="58"/>
      <c r="H803" s="58"/>
      <c r="I803" s="58"/>
      <c r="J803" s="58"/>
    </row>
    <row r="804" spans="2:10" x14ac:dyDescent="0.25">
      <c r="B804" s="58"/>
      <c r="C804" s="58"/>
      <c r="D804" s="58"/>
      <c r="E804" s="58"/>
      <c r="F804" s="58"/>
      <c r="G804" s="58"/>
      <c r="H804" s="58"/>
      <c r="I804" s="58"/>
      <c r="J804" s="58"/>
    </row>
    <row r="805" spans="2:10" x14ac:dyDescent="0.25">
      <c r="B805" s="58"/>
      <c r="C805" s="58"/>
      <c r="D805" s="58"/>
      <c r="E805" s="58"/>
      <c r="F805" s="58"/>
      <c r="G805" s="58"/>
      <c r="H805" s="58"/>
      <c r="I805" s="58"/>
      <c r="J805" s="58"/>
    </row>
    <row r="806" spans="2:10" x14ac:dyDescent="0.25">
      <c r="B806" s="58"/>
      <c r="C806" s="58"/>
      <c r="D806" s="58"/>
      <c r="E806" s="58"/>
      <c r="F806" s="58"/>
      <c r="G806" s="58"/>
      <c r="H806" s="58"/>
      <c r="I806" s="58"/>
      <c r="J806" s="58"/>
    </row>
    <row r="807" spans="2:10" x14ac:dyDescent="0.25">
      <c r="B807" s="58"/>
      <c r="C807" s="58"/>
      <c r="D807" s="58"/>
      <c r="E807" s="58"/>
      <c r="F807" s="58"/>
      <c r="G807" s="58"/>
      <c r="H807" s="58"/>
      <c r="I807" s="58"/>
      <c r="J807" s="58"/>
    </row>
    <row r="808" spans="2:10" x14ac:dyDescent="0.25">
      <c r="B808" s="58"/>
      <c r="C808" s="58"/>
      <c r="D808" s="58"/>
      <c r="E808" s="58"/>
      <c r="F808" s="58"/>
      <c r="G808" s="58"/>
      <c r="H808" s="58"/>
      <c r="I808" s="58"/>
      <c r="J808" s="58"/>
    </row>
    <row r="809" spans="2:10" x14ac:dyDescent="0.25">
      <c r="B809" s="58"/>
      <c r="C809" s="58"/>
      <c r="D809" s="58"/>
      <c r="E809" s="58"/>
      <c r="F809" s="58"/>
      <c r="G809" s="58"/>
      <c r="H809" s="58"/>
      <c r="I809" s="58"/>
      <c r="J809" s="58"/>
    </row>
    <row r="810" spans="2:10" x14ac:dyDescent="0.25">
      <c r="B810" s="58"/>
      <c r="C810" s="58"/>
      <c r="D810" s="58"/>
      <c r="E810" s="58"/>
      <c r="F810" s="58"/>
      <c r="G810" s="58"/>
      <c r="H810" s="58"/>
      <c r="I810" s="58"/>
      <c r="J810" s="58"/>
    </row>
    <row r="811" spans="2:10" x14ac:dyDescent="0.25">
      <c r="B811" s="58"/>
      <c r="C811" s="58"/>
      <c r="D811" s="58"/>
      <c r="E811" s="58"/>
      <c r="F811" s="58"/>
      <c r="G811" s="58"/>
      <c r="H811" s="58"/>
      <c r="I811" s="58"/>
      <c r="J811" s="58"/>
    </row>
    <row r="812" spans="2:10" x14ac:dyDescent="0.25">
      <c r="B812" s="58"/>
      <c r="C812" s="58"/>
      <c r="D812" s="58"/>
      <c r="E812" s="58"/>
      <c r="F812" s="58"/>
      <c r="G812" s="58"/>
      <c r="H812" s="58"/>
      <c r="I812" s="58"/>
      <c r="J812" s="58"/>
    </row>
    <row r="813" spans="2:10" x14ac:dyDescent="0.25">
      <c r="B813" s="58"/>
      <c r="C813" s="58"/>
      <c r="D813" s="58"/>
      <c r="E813" s="58"/>
      <c r="F813" s="58"/>
      <c r="G813" s="58"/>
      <c r="H813" s="58"/>
      <c r="I813" s="58"/>
      <c r="J813" s="58"/>
    </row>
    <row r="814" spans="2:10" x14ac:dyDescent="0.25">
      <c r="B814" s="58"/>
      <c r="C814" s="58"/>
      <c r="D814" s="58"/>
      <c r="E814" s="58"/>
      <c r="F814" s="58"/>
      <c r="G814" s="58"/>
      <c r="H814" s="58"/>
      <c r="I814" s="58"/>
      <c r="J814" s="58"/>
    </row>
    <row r="815" spans="2:10" x14ac:dyDescent="0.25">
      <c r="B815" s="58"/>
      <c r="C815" s="58"/>
      <c r="D815" s="58"/>
      <c r="E815" s="58"/>
      <c r="F815" s="58"/>
      <c r="G815" s="58"/>
      <c r="H815" s="58"/>
      <c r="I815" s="58"/>
      <c r="J815" s="58"/>
    </row>
    <row r="816" spans="2:10" x14ac:dyDescent="0.25">
      <c r="B816" s="58"/>
      <c r="C816" s="58"/>
      <c r="D816" s="58"/>
      <c r="E816" s="58"/>
      <c r="F816" s="58"/>
      <c r="G816" s="58"/>
      <c r="H816" s="58"/>
      <c r="I816" s="58"/>
      <c r="J816" s="58"/>
    </row>
    <row r="817" spans="2:10" x14ac:dyDescent="0.25">
      <c r="B817" s="58"/>
      <c r="C817" s="58"/>
      <c r="D817" s="58"/>
      <c r="E817" s="58"/>
      <c r="F817" s="58"/>
      <c r="G817" s="58"/>
      <c r="H817" s="58"/>
      <c r="I817" s="58"/>
      <c r="J817" s="58"/>
    </row>
    <row r="818" spans="2:10" x14ac:dyDescent="0.25">
      <c r="B818" s="58"/>
      <c r="C818" s="58"/>
      <c r="D818" s="58"/>
      <c r="E818" s="58"/>
      <c r="F818" s="58"/>
      <c r="G818" s="58"/>
      <c r="H818" s="58"/>
      <c r="I818" s="58"/>
      <c r="J818" s="58"/>
    </row>
    <row r="819" spans="2:10" x14ac:dyDescent="0.25">
      <c r="B819" s="58"/>
      <c r="C819" s="58"/>
      <c r="D819" s="58"/>
      <c r="E819" s="58"/>
      <c r="F819" s="58"/>
      <c r="G819" s="58"/>
      <c r="H819" s="58"/>
      <c r="I819" s="58"/>
      <c r="J819" s="58"/>
    </row>
    <row r="820" spans="2:10" x14ac:dyDescent="0.25">
      <c r="B820" s="58"/>
      <c r="C820" s="58"/>
      <c r="D820" s="58"/>
      <c r="E820" s="58"/>
      <c r="F820" s="58"/>
      <c r="G820" s="58"/>
      <c r="H820" s="58"/>
      <c r="I820" s="58"/>
      <c r="J820" s="58"/>
    </row>
    <row r="821" spans="2:10" x14ac:dyDescent="0.25">
      <c r="B821" s="58"/>
      <c r="C821" s="58"/>
      <c r="D821" s="58"/>
      <c r="E821" s="58"/>
      <c r="F821" s="58"/>
      <c r="G821" s="58"/>
      <c r="H821" s="58"/>
      <c r="I821" s="58"/>
      <c r="J821" s="58"/>
    </row>
    <row r="822" spans="2:10" x14ac:dyDescent="0.25">
      <c r="B822" s="58"/>
      <c r="C822" s="58"/>
      <c r="D822" s="58"/>
      <c r="E822" s="58"/>
      <c r="F822" s="58"/>
      <c r="G822" s="58"/>
      <c r="H822" s="58"/>
      <c r="I822" s="58"/>
      <c r="J822" s="58"/>
    </row>
    <row r="823" spans="2:10" x14ac:dyDescent="0.25">
      <c r="B823" s="58"/>
      <c r="C823" s="58"/>
      <c r="D823" s="58"/>
      <c r="E823" s="58"/>
      <c r="F823" s="58"/>
      <c r="G823" s="58"/>
      <c r="H823" s="58"/>
      <c r="I823" s="58"/>
      <c r="J823" s="58"/>
    </row>
    <row r="824" spans="2:10" x14ac:dyDescent="0.25">
      <c r="B824" s="58"/>
      <c r="C824" s="58"/>
      <c r="D824" s="58"/>
      <c r="E824" s="58"/>
      <c r="F824" s="58"/>
      <c r="G824" s="58"/>
      <c r="H824" s="58"/>
      <c r="I824" s="58"/>
      <c r="J824" s="58"/>
    </row>
    <row r="825" spans="2:10" x14ac:dyDescent="0.25">
      <c r="B825" s="58"/>
      <c r="C825" s="58"/>
      <c r="D825" s="58"/>
      <c r="E825" s="58"/>
      <c r="F825" s="58"/>
      <c r="G825" s="58"/>
      <c r="H825" s="58"/>
      <c r="I825" s="58"/>
      <c r="J825" s="58"/>
    </row>
    <row r="826" spans="2:10" x14ac:dyDescent="0.25">
      <c r="B826" s="58"/>
      <c r="C826" s="58"/>
      <c r="D826" s="58"/>
      <c r="E826" s="58"/>
      <c r="F826" s="58"/>
      <c r="G826" s="58"/>
      <c r="H826" s="58"/>
      <c r="I826" s="58"/>
      <c r="J826" s="58"/>
    </row>
    <row r="827" spans="2:10" x14ac:dyDescent="0.25">
      <c r="B827" s="58"/>
      <c r="C827" s="58"/>
      <c r="D827" s="58"/>
      <c r="E827" s="58"/>
      <c r="F827" s="58"/>
      <c r="G827" s="58"/>
      <c r="H827" s="58"/>
      <c r="I827" s="58"/>
      <c r="J827" s="58"/>
    </row>
    <row r="828" spans="2:10" x14ac:dyDescent="0.25">
      <c r="B828" s="58"/>
      <c r="C828" s="58"/>
      <c r="D828" s="58"/>
      <c r="E828" s="58"/>
      <c r="F828" s="58"/>
      <c r="G828" s="58"/>
      <c r="H828" s="58"/>
      <c r="I828" s="58"/>
      <c r="J828" s="58"/>
    </row>
    <row r="829" spans="2:10" x14ac:dyDescent="0.25">
      <c r="B829" s="58"/>
      <c r="C829" s="58"/>
      <c r="D829" s="58"/>
      <c r="E829" s="58"/>
      <c r="F829" s="58"/>
      <c r="G829" s="58"/>
      <c r="H829" s="58"/>
      <c r="I829" s="58"/>
      <c r="J829" s="58"/>
    </row>
    <row r="830" spans="2:10" x14ac:dyDescent="0.25">
      <c r="B830" s="58"/>
      <c r="C830" s="58"/>
      <c r="D830" s="58"/>
      <c r="E830" s="58"/>
      <c r="F830" s="58"/>
      <c r="G830" s="58"/>
      <c r="H830" s="58"/>
      <c r="I830" s="58"/>
      <c r="J830" s="58"/>
    </row>
    <row r="831" spans="2:10" x14ac:dyDescent="0.25">
      <c r="B831" s="58"/>
      <c r="C831" s="58"/>
      <c r="D831" s="58"/>
      <c r="E831" s="58"/>
      <c r="F831" s="58"/>
      <c r="G831" s="58"/>
      <c r="H831" s="58"/>
      <c r="I831" s="58"/>
      <c r="J831" s="58"/>
    </row>
    <row r="832" spans="2:10" x14ac:dyDescent="0.25">
      <c r="B832" s="58"/>
      <c r="C832" s="58"/>
      <c r="D832" s="58"/>
      <c r="E832" s="58"/>
      <c r="F832" s="58"/>
      <c r="G832" s="58"/>
      <c r="H832" s="58"/>
      <c r="I832" s="58"/>
      <c r="J832" s="58"/>
    </row>
    <row r="833" spans="2:10" x14ac:dyDescent="0.25">
      <c r="B833" s="58"/>
      <c r="C833" s="58"/>
      <c r="D833" s="58"/>
      <c r="E833" s="58"/>
      <c r="F833" s="58"/>
      <c r="G833" s="58"/>
      <c r="H833" s="58"/>
      <c r="I833" s="58"/>
      <c r="J833" s="58"/>
    </row>
    <row r="834" spans="2:10" x14ac:dyDescent="0.25">
      <c r="B834" s="58"/>
      <c r="C834" s="58"/>
      <c r="D834" s="58"/>
      <c r="E834" s="58"/>
      <c r="F834" s="58"/>
      <c r="G834" s="58"/>
      <c r="H834" s="58"/>
      <c r="I834" s="58"/>
      <c r="J834" s="58"/>
    </row>
    <row r="835" spans="2:10" x14ac:dyDescent="0.25">
      <c r="B835" s="58"/>
      <c r="C835" s="58"/>
      <c r="D835" s="58"/>
      <c r="E835" s="58"/>
      <c r="F835" s="58"/>
      <c r="G835" s="58"/>
      <c r="H835" s="58"/>
      <c r="I835" s="58"/>
      <c r="J835" s="58"/>
    </row>
    <row r="836" spans="2:10" x14ac:dyDescent="0.25">
      <c r="B836" s="58"/>
      <c r="C836" s="58"/>
      <c r="D836" s="58"/>
      <c r="E836" s="58"/>
      <c r="F836" s="58"/>
      <c r="G836" s="58"/>
      <c r="H836" s="58"/>
      <c r="I836" s="58"/>
      <c r="J836" s="58"/>
    </row>
    <row r="837" spans="2:10" x14ac:dyDescent="0.25">
      <c r="B837" s="58"/>
      <c r="C837" s="58"/>
      <c r="D837" s="58"/>
      <c r="E837" s="58"/>
      <c r="F837" s="58"/>
      <c r="G837" s="58"/>
      <c r="H837" s="58"/>
      <c r="I837" s="58"/>
      <c r="J837" s="58"/>
    </row>
    <row r="838" spans="2:10" x14ac:dyDescent="0.25">
      <c r="B838" s="58"/>
      <c r="C838" s="58"/>
      <c r="D838" s="58"/>
      <c r="E838" s="58"/>
      <c r="F838" s="58"/>
      <c r="G838" s="58"/>
      <c r="H838" s="58"/>
      <c r="I838" s="58"/>
      <c r="J838" s="58"/>
    </row>
    <row r="839" spans="2:10" x14ac:dyDescent="0.25">
      <c r="B839" s="58"/>
      <c r="C839" s="58"/>
      <c r="D839" s="58"/>
      <c r="E839" s="58"/>
      <c r="F839" s="58"/>
      <c r="G839" s="58"/>
      <c r="H839" s="58"/>
      <c r="I839" s="58"/>
      <c r="J839" s="58"/>
    </row>
    <row r="840" spans="2:10" x14ac:dyDescent="0.25">
      <c r="B840" s="58"/>
      <c r="C840" s="58"/>
      <c r="D840" s="58"/>
      <c r="E840" s="58"/>
      <c r="F840" s="58"/>
      <c r="G840" s="58"/>
      <c r="H840" s="58"/>
      <c r="I840" s="58"/>
      <c r="J840" s="58"/>
    </row>
    <row r="841" spans="2:10" x14ac:dyDescent="0.25">
      <c r="B841" s="58"/>
      <c r="C841" s="58"/>
      <c r="D841" s="58"/>
      <c r="E841" s="58"/>
      <c r="F841" s="58"/>
      <c r="G841" s="58"/>
      <c r="H841" s="58"/>
      <c r="I841" s="58"/>
      <c r="J841" s="58"/>
    </row>
    <row r="842" spans="2:10" x14ac:dyDescent="0.25">
      <c r="B842" s="58"/>
      <c r="C842" s="58"/>
      <c r="D842" s="58"/>
      <c r="E842" s="58"/>
      <c r="F842" s="58"/>
      <c r="G842" s="58"/>
      <c r="H842" s="58"/>
      <c r="I842" s="58"/>
      <c r="J842" s="58"/>
    </row>
    <row r="843" spans="2:10" x14ac:dyDescent="0.25">
      <c r="B843" s="58"/>
      <c r="C843" s="58"/>
      <c r="D843" s="58"/>
      <c r="E843" s="58"/>
      <c r="F843" s="58"/>
      <c r="G843" s="58"/>
      <c r="H843" s="58"/>
      <c r="I843" s="58"/>
      <c r="J843" s="58"/>
    </row>
    <row r="844" spans="2:10" x14ac:dyDescent="0.25">
      <c r="B844" s="58"/>
      <c r="C844" s="58"/>
      <c r="D844" s="58"/>
      <c r="E844" s="58"/>
      <c r="F844" s="58"/>
      <c r="G844" s="58"/>
      <c r="H844" s="58"/>
      <c r="I844" s="58"/>
      <c r="J844" s="58"/>
    </row>
    <row r="845" spans="2:10" x14ac:dyDescent="0.25">
      <c r="B845" s="58"/>
      <c r="C845" s="58"/>
      <c r="D845" s="58"/>
      <c r="E845" s="58"/>
      <c r="F845" s="58"/>
      <c r="G845" s="58"/>
      <c r="H845" s="58"/>
      <c r="I845" s="58"/>
      <c r="J845" s="58"/>
    </row>
    <row r="846" spans="2:10" x14ac:dyDescent="0.25">
      <c r="B846" s="58"/>
      <c r="C846" s="58"/>
      <c r="D846" s="58"/>
      <c r="E846" s="58"/>
      <c r="F846" s="58"/>
      <c r="G846" s="58"/>
      <c r="H846" s="58"/>
      <c r="I846" s="58"/>
      <c r="J846" s="58"/>
    </row>
    <row r="847" spans="2:10" x14ac:dyDescent="0.25">
      <c r="B847" s="58"/>
      <c r="C847" s="58"/>
      <c r="D847" s="58"/>
      <c r="E847" s="58"/>
      <c r="F847" s="58"/>
      <c r="G847" s="58"/>
      <c r="H847" s="58"/>
      <c r="I847" s="58"/>
      <c r="J847" s="58"/>
    </row>
    <row r="848" spans="2:10" x14ac:dyDescent="0.25">
      <c r="B848" s="58"/>
      <c r="C848" s="58"/>
      <c r="D848" s="58"/>
      <c r="E848" s="58"/>
      <c r="F848" s="58"/>
      <c r="G848" s="58"/>
      <c r="H848" s="58"/>
      <c r="I848" s="58"/>
      <c r="J848" s="58"/>
    </row>
    <row r="849" spans="2:10" x14ac:dyDescent="0.25">
      <c r="B849" s="58"/>
      <c r="C849" s="58"/>
      <c r="D849" s="58"/>
      <c r="E849" s="58"/>
      <c r="F849" s="58"/>
      <c r="G849" s="58"/>
      <c r="H849" s="58"/>
      <c r="I849" s="58"/>
      <c r="J849" s="58"/>
    </row>
    <row r="850" spans="2:10" x14ac:dyDescent="0.25">
      <c r="B850" s="58"/>
      <c r="C850" s="58"/>
      <c r="D850" s="58"/>
      <c r="E850" s="58"/>
      <c r="F850" s="58"/>
      <c r="G850" s="58"/>
      <c r="H850" s="58"/>
      <c r="I850" s="58"/>
      <c r="J850" s="58"/>
    </row>
    <row r="851" spans="2:10" x14ac:dyDescent="0.25">
      <c r="B851" s="58"/>
      <c r="C851" s="58"/>
      <c r="D851" s="58"/>
      <c r="E851" s="58"/>
      <c r="F851" s="58"/>
      <c r="G851" s="58"/>
      <c r="H851" s="58"/>
      <c r="I851" s="58"/>
      <c r="J851" s="58"/>
    </row>
    <row r="852" spans="2:10" x14ac:dyDescent="0.25">
      <c r="B852" s="58"/>
      <c r="C852" s="58"/>
      <c r="D852" s="58"/>
      <c r="E852" s="58"/>
      <c r="F852" s="58"/>
      <c r="G852" s="58"/>
      <c r="H852" s="58"/>
      <c r="I852" s="58"/>
      <c r="J852" s="58"/>
    </row>
    <row r="853" spans="2:10" x14ac:dyDescent="0.25">
      <c r="B853" s="58"/>
      <c r="C853" s="58"/>
      <c r="D853" s="58"/>
      <c r="E853" s="58"/>
      <c r="F853" s="58"/>
      <c r="G853" s="58"/>
      <c r="H853" s="58"/>
      <c r="I853" s="58"/>
      <c r="J853" s="58"/>
    </row>
    <row r="854" spans="2:10" x14ac:dyDescent="0.25">
      <c r="B854" s="58"/>
      <c r="C854" s="58"/>
      <c r="D854" s="58"/>
      <c r="E854" s="58"/>
      <c r="F854" s="58"/>
      <c r="G854" s="58"/>
      <c r="H854" s="58"/>
      <c r="I854" s="58"/>
      <c r="J854" s="58"/>
    </row>
    <row r="855" spans="2:10" x14ac:dyDescent="0.25">
      <c r="B855" s="58"/>
      <c r="C855" s="58"/>
      <c r="D855" s="58"/>
      <c r="E855" s="58"/>
      <c r="F855" s="58"/>
      <c r="G855" s="58"/>
      <c r="H855" s="58"/>
      <c r="I855" s="58"/>
      <c r="J855" s="58"/>
    </row>
    <row r="856" spans="2:10" x14ac:dyDescent="0.25">
      <c r="B856" s="58"/>
      <c r="C856" s="58"/>
      <c r="D856" s="58"/>
      <c r="E856" s="58"/>
      <c r="F856" s="58"/>
      <c r="G856" s="58"/>
      <c r="H856" s="58"/>
      <c r="I856" s="58"/>
      <c r="J856" s="58"/>
    </row>
    <row r="857" spans="2:10" x14ac:dyDescent="0.25">
      <c r="B857" s="58"/>
      <c r="C857" s="58"/>
      <c r="D857" s="58"/>
      <c r="E857" s="58"/>
      <c r="F857" s="58"/>
      <c r="G857" s="58"/>
      <c r="H857" s="58"/>
      <c r="I857" s="58"/>
      <c r="J857" s="58"/>
    </row>
    <row r="858" spans="2:10" x14ac:dyDescent="0.25">
      <c r="B858" s="58"/>
      <c r="C858" s="58"/>
      <c r="D858" s="58"/>
      <c r="E858" s="58"/>
      <c r="F858" s="58"/>
      <c r="G858" s="58"/>
      <c r="H858" s="58"/>
      <c r="I858" s="58"/>
      <c r="J858" s="58"/>
    </row>
    <row r="859" spans="2:10" x14ac:dyDescent="0.25">
      <c r="B859" s="58"/>
      <c r="C859" s="58"/>
      <c r="D859" s="58"/>
      <c r="E859" s="58"/>
      <c r="F859" s="58"/>
      <c r="G859" s="58"/>
      <c r="H859" s="58"/>
      <c r="I859" s="58"/>
      <c r="J859" s="58"/>
    </row>
    <row r="860" spans="2:10" x14ac:dyDescent="0.25">
      <c r="B860" s="58"/>
      <c r="C860" s="58"/>
      <c r="D860" s="58"/>
      <c r="E860" s="58"/>
      <c r="F860" s="58"/>
      <c r="G860" s="58"/>
      <c r="H860" s="58"/>
      <c r="I860" s="58"/>
      <c r="J860" s="58"/>
    </row>
    <row r="861" spans="2:10" x14ac:dyDescent="0.25">
      <c r="B861" s="58"/>
      <c r="C861" s="58"/>
      <c r="D861" s="58"/>
      <c r="E861" s="58"/>
      <c r="F861" s="58"/>
      <c r="G861" s="58"/>
      <c r="H861" s="58"/>
      <c r="I861" s="58"/>
      <c r="J861" s="58"/>
    </row>
    <row r="862" spans="2:10" x14ac:dyDescent="0.25">
      <c r="B862" s="58"/>
      <c r="C862" s="58"/>
      <c r="D862" s="58"/>
      <c r="E862" s="58"/>
      <c r="F862" s="58"/>
      <c r="G862" s="58"/>
      <c r="H862" s="58"/>
      <c r="I862" s="58"/>
      <c r="J862" s="58"/>
    </row>
    <row r="863" spans="2:10" x14ac:dyDescent="0.25">
      <c r="B863" s="58"/>
      <c r="C863" s="58"/>
      <c r="D863" s="58"/>
      <c r="E863" s="58"/>
      <c r="F863" s="58"/>
      <c r="G863" s="58"/>
      <c r="H863" s="58"/>
      <c r="I863" s="58"/>
      <c r="J863" s="58"/>
    </row>
    <row r="864" spans="2:10" x14ac:dyDescent="0.25">
      <c r="B864" s="58"/>
      <c r="C864" s="58"/>
      <c r="D864" s="58"/>
      <c r="E864" s="58"/>
      <c r="F864" s="58"/>
      <c r="G864" s="58"/>
      <c r="H864" s="58"/>
      <c r="I864" s="58"/>
      <c r="J864" s="58"/>
    </row>
    <row r="865" spans="2:10" x14ac:dyDescent="0.25">
      <c r="B865" s="58"/>
      <c r="C865" s="58"/>
      <c r="D865" s="58"/>
      <c r="E865" s="58"/>
      <c r="F865" s="58"/>
      <c r="G865" s="58"/>
      <c r="H865" s="58"/>
      <c r="I865" s="58"/>
      <c r="J865" s="58"/>
    </row>
    <row r="866" spans="2:10" x14ac:dyDescent="0.25">
      <c r="B866" s="58"/>
      <c r="C866" s="58"/>
      <c r="D866" s="58"/>
      <c r="E866" s="58"/>
      <c r="F866" s="58"/>
      <c r="G866" s="58"/>
      <c r="H866" s="58"/>
      <c r="I866" s="58"/>
      <c r="J866" s="58"/>
    </row>
    <row r="867" spans="2:10" x14ac:dyDescent="0.25">
      <c r="B867" s="58"/>
      <c r="C867" s="58"/>
      <c r="D867" s="58"/>
      <c r="E867" s="58"/>
      <c r="F867" s="58"/>
      <c r="G867" s="58"/>
      <c r="H867" s="58"/>
      <c r="I867" s="58"/>
      <c r="J867" s="58"/>
    </row>
    <row r="868" spans="2:10" x14ac:dyDescent="0.25">
      <c r="B868" s="58"/>
      <c r="C868" s="58"/>
      <c r="D868" s="58"/>
      <c r="E868" s="58"/>
      <c r="F868" s="58"/>
      <c r="G868" s="58"/>
      <c r="H868" s="58"/>
      <c r="I868" s="58"/>
      <c r="J868" s="58"/>
    </row>
    <row r="869" spans="2:10" x14ac:dyDescent="0.25">
      <c r="B869" s="58"/>
      <c r="C869" s="58"/>
      <c r="D869" s="58"/>
      <c r="E869" s="58"/>
      <c r="F869" s="58"/>
      <c r="G869" s="58"/>
      <c r="H869" s="58"/>
      <c r="I869" s="58"/>
      <c r="J869" s="58"/>
    </row>
    <row r="870" spans="2:10" x14ac:dyDescent="0.25">
      <c r="B870" s="58"/>
      <c r="C870" s="58"/>
      <c r="D870" s="58"/>
      <c r="E870" s="58"/>
      <c r="F870" s="58"/>
      <c r="G870" s="58"/>
      <c r="H870" s="58"/>
      <c r="I870" s="58"/>
      <c r="J870" s="58"/>
    </row>
    <row r="871" spans="2:10" x14ac:dyDescent="0.25">
      <c r="B871" s="58"/>
      <c r="C871" s="58"/>
      <c r="D871" s="58"/>
      <c r="E871" s="58"/>
      <c r="F871" s="58"/>
      <c r="G871" s="58"/>
      <c r="H871" s="58"/>
      <c r="I871" s="58"/>
      <c r="J871" s="58"/>
    </row>
    <row r="872" spans="2:10" x14ac:dyDescent="0.25">
      <c r="B872" s="58"/>
      <c r="C872" s="58"/>
      <c r="D872" s="58"/>
      <c r="E872" s="58"/>
      <c r="F872" s="58"/>
      <c r="G872" s="58"/>
      <c r="H872" s="58"/>
      <c r="I872" s="58"/>
      <c r="J872" s="58"/>
    </row>
    <row r="873" spans="2:10" x14ac:dyDescent="0.25">
      <c r="B873" s="58"/>
      <c r="C873" s="58"/>
      <c r="D873" s="58"/>
      <c r="E873" s="58"/>
      <c r="F873" s="58"/>
      <c r="G873" s="58"/>
      <c r="H873" s="58"/>
      <c r="I873" s="58"/>
      <c r="J873" s="58"/>
    </row>
    <row r="874" spans="2:10" x14ac:dyDescent="0.25">
      <c r="B874" s="58"/>
      <c r="C874" s="58"/>
      <c r="D874" s="58"/>
      <c r="E874" s="58"/>
      <c r="F874" s="58"/>
      <c r="G874" s="58"/>
      <c r="H874" s="58"/>
      <c r="I874" s="58"/>
      <c r="J874" s="58"/>
    </row>
    <row r="875" spans="2:10" x14ac:dyDescent="0.25">
      <c r="B875" s="58"/>
      <c r="C875" s="58"/>
      <c r="D875" s="58"/>
      <c r="E875" s="58"/>
      <c r="F875" s="58"/>
      <c r="G875" s="58"/>
      <c r="H875" s="58"/>
      <c r="I875" s="58"/>
      <c r="J875" s="58"/>
    </row>
    <row r="876" spans="2:10" x14ac:dyDescent="0.25">
      <c r="B876" s="58"/>
      <c r="C876" s="58"/>
      <c r="D876" s="58"/>
      <c r="E876" s="58"/>
      <c r="F876" s="58"/>
      <c r="G876" s="58"/>
      <c r="H876" s="58"/>
      <c r="I876" s="58"/>
      <c r="J876" s="58"/>
    </row>
    <row r="877" spans="2:10" x14ac:dyDescent="0.25">
      <c r="B877" s="58"/>
      <c r="C877" s="58"/>
      <c r="D877" s="58"/>
      <c r="E877" s="58"/>
      <c r="F877" s="58"/>
      <c r="G877" s="58"/>
      <c r="H877" s="58"/>
      <c r="I877" s="58"/>
      <c r="J877" s="58"/>
    </row>
    <row r="878" spans="2:10" x14ac:dyDescent="0.25">
      <c r="B878" s="58"/>
      <c r="C878" s="58"/>
      <c r="D878" s="58"/>
      <c r="E878" s="58"/>
      <c r="F878" s="58"/>
      <c r="G878" s="58"/>
      <c r="H878" s="58"/>
      <c r="I878" s="58"/>
      <c r="J878" s="58"/>
    </row>
    <row r="879" spans="2:10" x14ac:dyDescent="0.25">
      <c r="B879" s="58"/>
      <c r="C879" s="58"/>
      <c r="D879" s="58"/>
      <c r="E879" s="58"/>
      <c r="F879" s="58"/>
      <c r="G879" s="58"/>
      <c r="H879" s="58"/>
      <c r="I879" s="58"/>
      <c r="J879" s="58"/>
    </row>
    <row r="880" spans="2:10" x14ac:dyDescent="0.25">
      <c r="B880" s="58"/>
      <c r="C880" s="58"/>
      <c r="D880" s="58"/>
      <c r="E880" s="58"/>
      <c r="F880" s="58"/>
      <c r="G880" s="58"/>
      <c r="H880" s="58"/>
      <c r="I880" s="58"/>
      <c r="J880" s="58"/>
    </row>
    <row r="881" spans="2:10" x14ac:dyDescent="0.25">
      <c r="B881" s="58"/>
      <c r="C881" s="58"/>
      <c r="D881" s="58"/>
      <c r="E881" s="58"/>
      <c r="F881" s="58"/>
      <c r="G881" s="58"/>
      <c r="H881" s="58"/>
      <c r="I881" s="58"/>
      <c r="J881" s="58"/>
    </row>
    <row r="882" spans="2:10" x14ac:dyDescent="0.25">
      <c r="B882" s="58"/>
      <c r="C882" s="58"/>
      <c r="D882" s="58"/>
      <c r="E882" s="58"/>
      <c r="F882" s="58"/>
      <c r="G882" s="58"/>
      <c r="H882" s="58"/>
      <c r="I882" s="58"/>
      <c r="J882" s="58"/>
    </row>
    <row r="883" spans="2:10" x14ac:dyDescent="0.25">
      <c r="B883" s="58"/>
      <c r="C883" s="58"/>
      <c r="D883" s="58"/>
      <c r="E883" s="58"/>
      <c r="F883" s="58"/>
      <c r="G883" s="58"/>
      <c r="H883" s="58"/>
      <c r="I883" s="58"/>
      <c r="J883" s="58"/>
    </row>
    <row r="884" spans="2:10" x14ac:dyDescent="0.25">
      <c r="B884" s="58"/>
      <c r="C884" s="58"/>
      <c r="D884" s="58"/>
      <c r="E884" s="58"/>
      <c r="F884" s="58"/>
      <c r="G884" s="58"/>
      <c r="H884" s="58"/>
      <c r="I884" s="58"/>
      <c r="J884" s="58"/>
    </row>
    <row r="885" spans="2:10" x14ac:dyDescent="0.25">
      <c r="B885" s="58"/>
      <c r="C885" s="58"/>
      <c r="D885" s="58"/>
      <c r="E885" s="58"/>
      <c r="F885" s="58"/>
      <c r="G885" s="58"/>
      <c r="H885" s="58"/>
      <c r="I885" s="58"/>
      <c r="J885" s="58"/>
    </row>
    <row r="886" spans="2:10" x14ac:dyDescent="0.25">
      <c r="B886" s="58"/>
      <c r="C886" s="58"/>
      <c r="D886" s="58"/>
      <c r="E886" s="58"/>
      <c r="F886" s="58"/>
      <c r="G886" s="58"/>
      <c r="H886" s="58"/>
      <c r="I886" s="58"/>
      <c r="J886" s="58"/>
    </row>
    <row r="887" spans="2:10" x14ac:dyDescent="0.25">
      <c r="B887" s="58"/>
      <c r="C887" s="58"/>
      <c r="D887" s="58"/>
      <c r="E887" s="58"/>
      <c r="F887" s="58"/>
      <c r="G887" s="58"/>
      <c r="H887" s="58"/>
      <c r="I887" s="58"/>
      <c r="J887" s="58"/>
    </row>
    <row r="888" spans="2:10" x14ac:dyDescent="0.25">
      <c r="B888" s="58"/>
      <c r="C888" s="58"/>
      <c r="D888" s="58"/>
      <c r="E888" s="58"/>
      <c r="F888" s="58"/>
      <c r="G888" s="58"/>
      <c r="H888" s="58"/>
      <c r="I888" s="58"/>
      <c r="J888" s="58"/>
    </row>
    <row r="889" spans="2:10" x14ac:dyDescent="0.25">
      <c r="B889" s="58"/>
      <c r="C889" s="58"/>
      <c r="D889" s="58"/>
      <c r="E889" s="58"/>
      <c r="F889" s="58"/>
      <c r="G889" s="58"/>
      <c r="H889" s="58"/>
      <c r="I889" s="58"/>
      <c r="J889" s="58"/>
    </row>
    <row r="890" spans="2:10" x14ac:dyDescent="0.25">
      <c r="B890" s="58"/>
      <c r="C890" s="58"/>
      <c r="D890" s="58"/>
      <c r="E890" s="58"/>
      <c r="F890" s="58"/>
      <c r="G890" s="58"/>
      <c r="H890" s="58"/>
      <c r="I890" s="58"/>
      <c r="J890" s="58"/>
    </row>
    <row r="891" spans="2:10" x14ac:dyDescent="0.25">
      <c r="B891" s="58"/>
      <c r="C891" s="58"/>
      <c r="D891" s="58"/>
      <c r="E891" s="58"/>
      <c r="F891" s="58"/>
      <c r="G891" s="58"/>
      <c r="H891" s="58"/>
      <c r="I891" s="58"/>
      <c r="J891" s="58"/>
    </row>
    <row r="892" spans="2:10" x14ac:dyDescent="0.25">
      <c r="B892" s="58"/>
      <c r="C892" s="58"/>
      <c r="D892" s="58"/>
      <c r="E892" s="58"/>
      <c r="F892" s="58"/>
      <c r="G892" s="58"/>
      <c r="H892" s="58"/>
      <c r="I892" s="58"/>
      <c r="J892" s="58"/>
    </row>
    <row r="893" spans="2:10" x14ac:dyDescent="0.25">
      <c r="B893" s="58"/>
      <c r="C893" s="58"/>
      <c r="D893" s="58"/>
      <c r="E893" s="58"/>
      <c r="F893" s="58"/>
      <c r="G893" s="58"/>
      <c r="H893" s="58"/>
      <c r="I893" s="58"/>
      <c r="J893" s="58"/>
    </row>
    <row r="894" spans="2:10" x14ac:dyDescent="0.25">
      <c r="B894" s="58"/>
      <c r="C894" s="58"/>
      <c r="D894" s="58"/>
      <c r="E894" s="58"/>
      <c r="F894" s="58"/>
      <c r="G894" s="58"/>
      <c r="H894" s="58"/>
      <c r="I894" s="58"/>
      <c r="J894" s="58"/>
    </row>
    <row r="895" spans="2:10" x14ac:dyDescent="0.25">
      <c r="B895" s="58"/>
      <c r="C895" s="58"/>
      <c r="D895" s="58"/>
      <c r="E895" s="58"/>
      <c r="F895" s="58"/>
      <c r="G895" s="58"/>
      <c r="H895" s="58"/>
      <c r="I895" s="58"/>
      <c r="J895" s="58"/>
    </row>
    <row r="896" spans="2:10" x14ac:dyDescent="0.25">
      <c r="B896" s="58"/>
      <c r="C896" s="58"/>
      <c r="D896" s="58"/>
      <c r="E896" s="58"/>
      <c r="F896" s="58"/>
      <c r="G896" s="58"/>
      <c r="H896" s="58"/>
      <c r="I896" s="58"/>
      <c r="J896" s="58"/>
    </row>
    <row r="897" spans="2:10" x14ac:dyDescent="0.25">
      <c r="B897" s="58"/>
      <c r="C897" s="58"/>
      <c r="D897" s="58"/>
      <c r="E897" s="58"/>
      <c r="F897" s="58"/>
      <c r="G897" s="58"/>
      <c r="H897" s="58"/>
      <c r="I897" s="58"/>
      <c r="J897" s="58"/>
    </row>
    <row r="898" spans="2:10" x14ac:dyDescent="0.25">
      <c r="B898" s="58"/>
      <c r="C898" s="58"/>
      <c r="D898" s="58"/>
      <c r="E898" s="58"/>
      <c r="F898" s="58"/>
      <c r="G898" s="58"/>
      <c r="H898" s="58"/>
      <c r="I898" s="58"/>
      <c r="J898" s="58"/>
    </row>
    <row r="899" spans="2:10" x14ac:dyDescent="0.25">
      <c r="B899" s="58"/>
      <c r="C899" s="58"/>
      <c r="D899" s="58"/>
      <c r="E899" s="58"/>
      <c r="F899" s="58"/>
      <c r="G899" s="58"/>
      <c r="H899" s="58"/>
      <c r="I899" s="58"/>
      <c r="J899" s="58"/>
    </row>
    <row r="900" spans="2:10" x14ac:dyDescent="0.25">
      <c r="B900" s="58"/>
      <c r="C900" s="58"/>
      <c r="D900" s="58"/>
      <c r="E900" s="58"/>
      <c r="F900" s="58"/>
      <c r="G900" s="58"/>
      <c r="H900" s="58"/>
      <c r="I900" s="58"/>
      <c r="J900" s="58"/>
    </row>
    <row r="901" spans="2:10" x14ac:dyDescent="0.25">
      <c r="B901" s="58"/>
      <c r="C901" s="58"/>
      <c r="D901" s="58"/>
      <c r="E901" s="58"/>
      <c r="F901" s="58"/>
      <c r="G901" s="58"/>
      <c r="H901" s="58"/>
      <c r="I901" s="58"/>
      <c r="J901" s="58"/>
    </row>
    <row r="902" spans="2:10" x14ac:dyDescent="0.25">
      <c r="B902" s="58"/>
      <c r="C902" s="58"/>
      <c r="D902" s="58"/>
      <c r="E902" s="58"/>
      <c r="F902" s="58"/>
      <c r="G902" s="58"/>
      <c r="H902" s="58"/>
      <c r="I902" s="58"/>
      <c r="J902" s="58"/>
    </row>
    <row r="903" spans="2:10" x14ac:dyDescent="0.25">
      <c r="B903" s="58"/>
      <c r="C903" s="58"/>
      <c r="D903" s="58"/>
      <c r="E903" s="58"/>
      <c r="F903" s="58"/>
      <c r="G903" s="58"/>
      <c r="H903" s="58"/>
      <c r="I903" s="58"/>
      <c r="J903" s="58"/>
    </row>
    <row r="904" spans="2:10" x14ac:dyDescent="0.25">
      <c r="B904" s="58"/>
      <c r="C904" s="58"/>
      <c r="D904" s="58"/>
      <c r="E904" s="58"/>
      <c r="F904" s="58"/>
      <c r="G904" s="58"/>
      <c r="H904" s="58"/>
      <c r="I904" s="58"/>
      <c r="J904" s="58"/>
    </row>
    <row r="905" spans="2:10" x14ac:dyDescent="0.25">
      <c r="B905" s="58"/>
      <c r="C905" s="58"/>
      <c r="D905" s="58"/>
      <c r="E905" s="58"/>
      <c r="F905" s="58"/>
      <c r="G905" s="58"/>
      <c r="H905" s="58"/>
      <c r="I905" s="58"/>
      <c r="J905" s="58"/>
    </row>
    <row r="906" spans="2:10" x14ac:dyDescent="0.25">
      <c r="B906" s="58"/>
      <c r="C906" s="58"/>
      <c r="D906" s="58"/>
      <c r="E906" s="58"/>
      <c r="F906" s="58"/>
      <c r="G906" s="58"/>
      <c r="H906" s="58"/>
      <c r="I906" s="58"/>
      <c r="J906" s="58"/>
    </row>
    <row r="907" spans="2:10" x14ac:dyDescent="0.25">
      <c r="B907" s="58"/>
      <c r="C907" s="58"/>
      <c r="D907" s="58"/>
      <c r="E907" s="58"/>
      <c r="F907" s="58"/>
      <c r="G907" s="58"/>
      <c r="H907" s="58"/>
      <c r="I907" s="58"/>
      <c r="J907" s="58"/>
    </row>
    <row r="908" spans="2:10" x14ac:dyDescent="0.25">
      <c r="B908" s="58"/>
      <c r="C908" s="58"/>
      <c r="D908" s="58"/>
      <c r="E908" s="58"/>
      <c r="F908" s="58"/>
      <c r="G908" s="58"/>
      <c r="H908" s="58"/>
      <c r="I908" s="58"/>
      <c r="J908" s="58"/>
    </row>
    <row r="909" spans="2:10" x14ac:dyDescent="0.25">
      <c r="B909" s="58"/>
      <c r="C909" s="58"/>
      <c r="D909" s="58"/>
      <c r="E909" s="58"/>
      <c r="F909" s="58"/>
      <c r="G909" s="58"/>
      <c r="H909" s="58"/>
      <c r="I909" s="58"/>
      <c r="J909" s="58"/>
    </row>
    <row r="910" spans="2:10" x14ac:dyDescent="0.25">
      <c r="B910" s="58"/>
      <c r="C910" s="58"/>
      <c r="D910" s="58"/>
      <c r="E910" s="58"/>
      <c r="F910" s="58"/>
      <c r="G910" s="58"/>
      <c r="H910" s="58"/>
      <c r="I910" s="58"/>
      <c r="J910" s="58"/>
    </row>
    <row r="911" spans="2:10" x14ac:dyDescent="0.25">
      <c r="B911" s="58"/>
      <c r="C911" s="58"/>
      <c r="D911" s="58"/>
      <c r="E911" s="58"/>
      <c r="F911" s="58"/>
      <c r="G911" s="58"/>
      <c r="H911" s="58"/>
      <c r="I911" s="58"/>
      <c r="J911" s="58"/>
    </row>
    <row r="912" spans="2:10" x14ac:dyDescent="0.25">
      <c r="B912" s="58"/>
      <c r="C912" s="58"/>
      <c r="D912" s="58"/>
      <c r="E912" s="58"/>
      <c r="F912" s="58"/>
      <c r="G912" s="58"/>
      <c r="H912" s="58"/>
      <c r="I912" s="58"/>
      <c r="J912" s="58"/>
    </row>
    <row r="913" spans="2:10" x14ac:dyDescent="0.25">
      <c r="B913" s="58"/>
      <c r="C913" s="58"/>
      <c r="D913" s="58"/>
      <c r="E913" s="58"/>
      <c r="F913" s="58"/>
      <c r="G913" s="58"/>
      <c r="H913" s="58"/>
      <c r="I913" s="58"/>
      <c r="J913" s="58"/>
    </row>
    <row r="914" spans="2:10" x14ac:dyDescent="0.25">
      <c r="B914" s="58"/>
      <c r="C914" s="58"/>
      <c r="D914" s="58"/>
      <c r="E914" s="58"/>
      <c r="F914" s="58"/>
      <c r="G914" s="58"/>
      <c r="H914" s="58"/>
      <c r="I914" s="58"/>
      <c r="J914" s="58"/>
    </row>
    <row r="915" spans="2:10" x14ac:dyDescent="0.25">
      <c r="B915" s="58"/>
      <c r="C915" s="58"/>
      <c r="D915" s="58"/>
      <c r="E915" s="58"/>
      <c r="F915" s="58"/>
      <c r="G915" s="58"/>
      <c r="H915" s="58"/>
      <c r="I915" s="58"/>
      <c r="J915" s="58"/>
    </row>
    <row r="916" spans="2:10" x14ac:dyDescent="0.25">
      <c r="B916" s="58"/>
      <c r="C916" s="58"/>
      <c r="D916" s="58"/>
      <c r="E916" s="58"/>
      <c r="F916" s="58"/>
      <c r="G916" s="58"/>
      <c r="H916" s="58"/>
      <c r="I916" s="58"/>
      <c r="J916" s="58"/>
    </row>
    <row r="917" spans="2:10" x14ac:dyDescent="0.25">
      <c r="B917" s="58"/>
      <c r="C917" s="58"/>
      <c r="D917" s="58"/>
      <c r="E917" s="58"/>
      <c r="F917" s="58"/>
      <c r="G917" s="58"/>
      <c r="H917" s="58"/>
      <c r="I917" s="58"/>
      <c r="J917" s="58"/>
    </row>
    <row r="918" spans="2:10" x14ac:dyDescent="0.25">
      <c r="B918" s="58"/>
      <c r="C918" s="58"/>
      <c r="D918" s="58"/>
      <c r="E918" s="58"/>
      <c r="F918" s="58"/>
      <c r="G918" s="58"/>
      <c r="H918" s="58"/>
      <c r="I918" s="58"/>
      <c r="J918" s="58"/>
    </row>
    <row r="919" spans="2:10" x14ac:dyDescent="0.25">
      <c r="B919" s="58"/>
      <c r="C919" s="58"/>
      <c r="D919" s="58"/>
      <c r="E919" s="58"/>
      <c r="F919" s="58"/>
      <c r="G919" s="58"/>
      <c r="H919" s="58"/>
      <c r="I919" s="58"/>
      <c r="J919" s="58"/>
    </row>
    <row r="920" spans="2:10" x14ac:dyDescent="0.25">
      <c r="B920" s="58"/>
      <c r="C920" s="58"/>
      <c r="D920" s="58"/>
      <c r="E920" s="58"/>
      <c r="F920" s="58"/>
      <c r="G920" s="58"/>
      <c r="H920" s="58"/>
      <c r="I920" s="58"/>
      <c r="J920" s="58"/>
    </row>
    <row r="921" spans="2:10" x14ac:dyDescent="0.25">
      <c r="B921" s="58"/>
      <c r="C921" s="58"/>
      <c r="D921" s="58"/>
      <c r="E921" s="58"/>
      <c r="F921" s="58"/>
      <c r="G921" s="58"/>
      <c r="H921" s="58"/>
      <c r="I921" s="58"/>
      <c r="J921" s="58"/>
    </row>
    <row r="922" spans="2:10" x14ac:dyDescent="0.25">
      <c r="B922" s="58"/>
      <c r="C922" s="58"/>
      <c r="D922" s="58"/>
      <c r="E922" s="58"/>
      <c r="F922" s="58"/>
      <c r="G922" s="58"/>
      <c r="H922" s="58"/>
      <c r="I922" s="58"/>
      <c r="J922" s="58"/>
    </row>
    <row r="923" spans="2:10" x14ac:dyDescent="0.25">
      <c r="B923" s="58"/>
      <c r="C923" s="58"/>
      <c r="D923" s="58"/>
      <c r="E923" s="58"/>
      <c r="F923" s="58"/>
      <c r="G923" s="58"/>
      <c r="H923" s="58"/>
      <c r="I923" s="58"/>
      <c r="J923" s="58"/>
    </row>
    <row r="924" spans="2:10" x14ac:dyDescent="0.25">
      <c r="B924" s="58"/>
      <c r="C924" s="58"/>
      <c r="D924" s="58"/>
      <c r="E924" s="58"/>
      <c r="F924" s="58"/>
      <c r="G924" s="58"/>
      <c r="H924" s="58"/>
      <c r="I924" s="58"/>
      <c r="J924" s="58"/>
    </row>
    <row r="925" spans="2:10" x14ac:dyDescent="0.25">
      <c r="B925" s="58"/>
      <c r="C925" s="58"/>
      <c r="D925" s="58"/>
      <c r="E925" s="58"/>
      <c r="F925" s="58"/>
      <c r="G925" s="58"/>
      <c r="H925" s="58"/>
      <c r="I925" s="58"/>
      <c r="J925" s="58"/>
    </row>
    <row r="926" spans="2:10" x14ac:dyDescent="0.25">
      <c r="B926" s="58"/>
      <c r="C926" s="58"/>
      <c r="D926" s="58"/>
      <c r="E926" s="58"/>
      <c r="F926" s="58"/>
      <c r="G926" s="58"/>
      <c r="H926" s="58"/>
      <c r="I926" s="58"/>
      <c r="J926" s="58"/>
    </row>
    <row r="927" spans="2:10" x14ac:dyDescent="0.25">
      <c r="B927" s="58"/>
      <c r="C927" s="58"/>
      <c r="D927" s="58"/>
      <c r="E927" s="58"/>
      <c r="F927" s="58"/>
      <c r="G927" s="58"/>
      <c r="H927" s="58"/>
      <c r="I927" s="58"/>
      <c r="J927" s="58"/>
    </row>
    <row r="928" spans="2:10" x14ac:dyDescent="0.25">
      <c r="B928" s="58"/>
      <c r="C928" s="58"/>
      <c r="D928" s="58"/>
      <c r="E928" s="58"/>
      <c r="F928" s="58"/>
      <c r="G928" s="58"/>
      <c r="H928" s="58"/>
      <c r="I928" s="58"/>
      <c r="J928" s="58"/>
    </row>
    <row r="929" spans="2:10" x14ac:dyDescent="0.25">
      <c r="B929" s="58"/>
      <c r="C929" s="58"/>
      <c r="D929" s="58"/>
      <c r="E929" s="58"/>
      <c r="F929" s="58"/>
      <c r="G929" s="58"/>
      <c r="H929" s="58"/>
      <c r="I929" s="58"/>
      <c r="J929" s="58"/>
    </row>
    <row r="930" spans="2:10" x14ac:dyDescent="0.25">
      <c r="B930" s="58"/>
      <c r="C930" s="58"/>
      <c r="D930" s="58"/>
      <c r="E930" s="58"/>
      <c r="F930" s="58"/>
      <c r="G930" s="58"/>
      <c r="H930" s="58"/>
      <c r="I930" s="58"/>
      <c r="J930" s="58"/>
    </row>
    <row r="931" spans="2:10" x14ac:dyDescent="0.25">
      <c r="B931" s="58"/>
      <c r="C931" s="58"/>
      <c r="D931" s="58"/>
      <c r="E931" s="58"/>
      <c r="F931" s="58"/>
      <c r="G931" s="58"/>
      <c r="H931" s="58"/>
      <c r="I931" s="58"/>
      <c r="J931" s="58"/>
    </row>
    <row r="932" spans="2:10" x14ac:dyDescent="0.25">
      <c r="B932" s="58"/>
      <c r="C932" s="58"/>
      <c r="D932" s="58"/>
      <c r="E932" s="58"/>
      <c r="F932" s="58"/>
      <c r="G932" s="58"/>
      <c r="H932" s="58"/>
      <c r="I932" s="58"/>
      <c r="J932" s="58"/>
    </row>
    <row r="933" spans="2:10" x14ac:dyDescent="0.25">
      <c r="B933" s="58"/>
      <c r="C933" s="58"/>
      <c r="D933" s="58"/>
      <c r="E933" s="58"/>
      <c r="F933" s="58"/>
      <c r="G933" s="58"/>
      <c r="H933" s="58"/>
      <c r="I933" s="58"/>
      <c r="J933" s="58"/>
    </row>
    <row r="934" spans="2:10" x14ac:dyDescent="0.25">
      <c r="B934" s="58"/>
      <c r="C934" s="58"/>
      <c r="D934" s="58"/>
      <c r="E934" s="58"/>
      <c r="F934" s="58"/>
      <c r="G934" s="58"/>
      <c r="H934" s="58"/>
      <c r="I934" s="58"/>
      <c r="J934" s="58"/>
    </row>
    <row r="935" spans="2:10" x14ac:dyDescent="0.25">
      <c r="B935" s="58"/>
      <c r="C935" s="58"/>
      <c r="D935" s="58"/>
      <c r="E935" s="58"/>
      <c r="F935" s="58"/>
      <c r="G935" s="58"/>
      <c r="H935" s="58"/>
      <c r="I935" s="58"/>
      <c r="J935" s="58"/>
    </row>
    <row r="936" spans="2:10" x14ac:dyDescent="0.25">
      <c r="B936" s="58"/>
      <c r="C936" s="58"/>
      <c r="D936" s="58"/>
      <c r="E936" s="58"/>
      <c r="F936" s="58"/>
      <c r="G936" s="58"/>
      <c r="H936" s="58"/>
      <c r="I936" s="58"/>
      <c r="J936" s="58"/>
    </row>
    <row r="937" spans="2:10" x14ac:dyDescent="0.25">
      <c r="B937" s="58"/>
      <c r="C937" s="58"/>
      <c r="D937" s="58"/>
      <c r="E937" s="58"/>
      <c r="F937" s="58"/>
      <c r="G937" s="58"/>
      <c r="H937" s="58"/>
      <c r="I937" s="58"/>
      <c r="J937" s="58"/>
    </row>
    <row r="938" spans="2:10" x14ac:dyDescent="0.25">
      <c r="B938" s="58"/>
      <c r="C938" s="58"/>
      <c r="D938" s="58"/>
      <c r="E938" s="58"/>
      <c r="F938" s="58"/>
      <c r="G938" s="58"/>
      <c r="H938" s="58"/>
      <c r="I938" s="58"/>
      <c r="J938" s="58"/>
    </row>
    <row r="939" spans="2:10" x14ac:dyDescent="0.25">
      <c r="B939" s="58"/>
      <c r="C939" s="58"/>
      <c r="D939" s="58"/>
      <c r="E939" s="58"/>
      <c r="F939" s="58"/>
      <c r="G939" s="58"/>
      <c r="H939" s="58"/>
      <c r="I939" s="58"/>
      <c r="J939" s="58"/>
    </row>
    <row r="940" spans="2:10" x14ac:dyDescent="0.25">
      <c r="B940" s="58"/>
      <c r="C940" s="58"/>
      <c r="D940" s="58"/>
      <c r="E940" s="58"/>
      <c r="F940" s="58"/>
      <c r="G940" s="58"/>
      <c r="H940" s="58"/>
      <c r="I940" s="58"/>
      <c r="J940" s="58"/>
    </row>
    <row r="941" spans="2:10" x14ac:dyDescent="0.25">
      <c r="B941" s="58"/>
      <c r="C941" s="58"/>
      <c r="D941" s="58"/>
      <c r="E941" s="58"/>
      <c r="F941" s="58"/>
      <c r="G941" s="58"/>
      <c r="H941" s="58"/>
      <c r="I941" s="58"/>
      <c r="J941" s="58"/>
    </row>
    <row r="942" spans="2:10" x14ac:dyDescent="0.25">
      <c r="B942" s="58"/>
      <c r="C942" s="58"/>
      <c r="D942" s="58"/>
      <c r="E942" s="58"/>
      <c r="F942" s="58"/>
      <c r="G942" s="58"/>
      <c r="H942" s="58"/>
      <c r="I942" s="58"/>
      <c r="J942" s="58"/>
    </row>
    <row r="943" spans="2:10" x14ac:dyDescent="0.25">
      <c r="B943" s="58"/>
      <c r="C943" s="58"/>
      <c r="D943" s="58"/>
      <c r="E943" s="58"/>
      <c r="F943" s="58"/>
      <c r="G943" s="58"/>
      <c r="H943" s="58"/>
      <c r="I943" s="58"/>
      <c r="J943" s="58"/>
    </row>
    <row r="944" spans="2:10" x14ac:dyDescent="0.25">
      <c r="B944" s="58"/>
      <c r="C944" s="58"/>
      <c r="D944" s="58"/>
      <c r="E944" s="58"/>
      <c r="F944" s="58"/>
      <c r="G944" s="58"/>
      <c r="H944" s="58"/>
      <c r="I944" s="58"/>
      <c r="J944" s="58"/>
    </row>
    <row r="945" spans="2:10" x14ac:dyDescent="0.25">
      <c r="B945" s="58"/>
      <c r="C945" s="58"/>
      <c r="D945" s="58"/>
      <c r="E945" s="58"/>
      <c r="F945" s="58"/>
      <c r="G945" s="58"/>
      <c r="H945" s="58"/>
      <c r="I945" s="58"/>
      <c r="J945" s="58"/>
    </row>
    <row r="946" spans="2:10" x14ac:dyDescent="0.25">
      <c r="B946" s="58"/>
      <c r="C946" s="58"/>
      <c r="D946" s="58"/>
      <c r="E946" s="58"/>
      <c r="F946" s="58"/>
      <c r="G946" s="58"/>
      <c r="H946" s="58"/>
      <c r="I946" s="58"/>
      <c r="J946" s="58"/>
    </row>
    <row r="947" spans="2:10" x14ac:dyDescent="0.25">
      <c r="B947" s="58"/>
      <c r="C947" s="58"/>
      <c r="D947" s="58"/>
      <c r="E947" s="58"/>
      <c r="F947" s="58"/>
      <c r="G947" s="58"/>
      <c r="H947" s="58"/>
      <c r="I947" s="58"/>
      <c r="J947" s="58"/>
    </row>
    <row r="948" spans="2:10" x14ac:dyDescent="0.25">
      <c r="B948" s="58"/>
      <c r="C948" s="58"/>
      <c r="D948" s="58"/>
      <c r="E948" s="58"/>
      <c r="F948" s="58"/>
      <c r="G948" s="58"/>
      <c r="H948" s="58"/>
      <c r="I948" s="58"/>
      <c r="J948" s="58"/>
    </row>
    <row r="949" spans="2:10" x14ac:dyDescent="0.25">
      <c r="B949" s="58"/>
      <c r="C949" s="58"/>
      <c r="D949" s="58"/>
      <c r="E949" s="58"/>
      <c r="F949" s="58"/>
      <c r="G949" s="58"/>
      <c r="H949" s="58"/>
      <c r="I949" s="58"/>
      <c r="J949" s="58"/>
    </row>
    <row r="950" spans="2:10" x14ac:dyDescent="0.25">
      <c r="B950" s="58"/>
      <c r="C950" s="58"/>
      <c r="D950" s="58"/>
      <c r="E950" s="58"/>
      <c r="F950" s="58"/>
      <c r="G950" s="58"/>
      <c r="H950" s="58"/>
      <c r="I950" s="58"/>
      <c r="J950" s="58"/>
    </row>
    <row r="951" spans="2:10" x14ac:dyDescent="0.25">
      <c r="B951" s="58"/>
      <c r="C951" s="58"/>
      <c r="D951" s="58"/>
      <c r="E951" s="58"/>
      <c r="F951" s="58"/>
      <c r="G951" s="58"/>
      <c r="H951" s="58"/>
      <c r="I951" s="58"/>
      <c r="J951" s="58"/>
    </row>
    <row r="952" spans="2:10" x14ac:dyDescent="0.25">
      <c r="B952" s="58"/>
      <c r="C952" s="58"/>
      <c r="D952" s="58"/>
      <c r="E952" s="58"/>
      <c r="F952" s="58"/>
      <c r="G952" s="58"/>
      <c r="H952" s="58"/>
      <c r="I952" s="58"/>
      <c r="J952" s="58"/>
    </row>
    <row r="953" spans="2:10" x14ac:dyDescent="0.25">
      <c r="B953" s="58"/>
      <c r="C953" s="58"/>
      <c r="D953" s="58"/>
      <c r="E953" s="58"/>
      <c r="F953" s="58"/>
      <c r="G953" s="58"/>
      <c r="H953" s="58"/>
      <c r="I953" s="58"/>
      <c r="J953" s="58"/>
    </row>
    <row r="954" spans="2:10" x14ac:dyDescent="0.25">
      <c r="B954" s="58"/>
      <c r="C954" s="58"/>
      <c r="D954" s="58"/>
      <c r="E954" s="58"/>
      <c r="F954" s="58"/>
      <c r="G954" s="58"/>
      <c r="H954" s="58"/>
      <c r="I954" s="58"/>
      <c r="J954" s="58"/>
    </row>
    <row r="955" spans="2:10" x14ac:dyDescent="0.25">
      <c r="B955" s="58"/>
      <c r="C955" s="58"/>
      <c r="D955" s="58"/>
      <c r="E955" s="58"/>
      <c r="F955" s="58"/>
      <c r="G955" s="58"/>
      <c r="H955" s="58"/>
      <c r="I955" s="58"/>
      <c r="J955" s="58"/>
    </row>
    <row r="956" spans="2:10" x14ac:dyDescent="0.25">
      <c r="B956" s="58"/>
      <c r="C956" s="58"/>
      <c r="D956" s="58"/>
      <c r="E956" s="58"/>
      <c r="F956" s="58"/>
      <c r="G956" s="58"/>
      <c r="H956" s="58"/>
      <c r="I956" s="58"/>
      <c r="J956" s="58"/>
    </row>
    <row r="957" spans="2:10" x14ac:dyDescent="0.25">
      <c r="B957" s="58"/>
      <c r="C957" s="58"/>
      <c r="D957" s="58"/>
      <c r="E957" s="58"/>
      <c r="F957" s="58"/>
      <c r="G957" s="58"/>
      <c r="H957" s="58"/>
      <c r="I957" s="58"/>
      <c r="J957" s="58"/>
    </row>
    <row r="958" spans="2:10" x14ac:dyDescent="0.25">
      <c r="B958" s="58"/>
      <c r="C958" s="58"/>
      <c r="D958" s="58"/>
      <c r="E958" s="58"/>
      <c r="F958" s="58"/>
      <c r="G958" s="58"/>
      <c r="H958" s="58"/>
      <c r="I958" s="58"/>
      <c r="J958" s="58"/>
    </row>
    <row r="959" spans="2:10" x14ac:dyDescent="0.25">
      <c r="B959" s="58"/>
      <c r="C959" s="58"/>
      <c r="D959" s="58"/>
      <c r="E959" s="58"/>
      <c r="F959" s="58"/>
      <c r="G959" s="58"/>
      <c r="H959" s="58"/>
      <c r="I959" s="58"/>
      <c r="J959" s="58"/>
    </row>
    <row r="960" spans="2:10" x14ac:dyDescent="0.25">
      <c r="B960" s="58"/>
      <c r="C960" s="58"/>
      <c r="D960" s="58"/>
      <c r="E960" s="58"/>
      <c r="F960" s="58"/>
      <c r="G960" s="58"/>
      <c r="H960" s="58"/>
      <c r="I960" s="58"/>
      <c r="J960" s="58"/>
    </row>
    <row r="961" spans="2:10" x14ac:dyDescent="0.25">
      <c r="B961" s="58"/>
      <c r="C961" s="58"/>
      <c r="D961" s="58"/>
      <c r="E961" s="58"/>
      <c r="F961" s="58"/>
      <c r="G961" s="58"/>
      <c r="H961" s="58"/>
      <c r="I961" s="58"/>
      <c r="J961" s="58"/>
    </row>
    <row r="962" spans="2:10" x14ac:dyDescent="0.25">
      <c r="B962" s="58"/>
      <c r="C962" s="58"/>
      <c r="D962" s="58"/>
      <c r="E962" s="58"/>
      <c r="F962" s="58"/>
      <c r="G962" s="58"/>
      <c r="H962" s="58"/>
      <c r="I962" s="58"/>
      <c r="J962" s="58"/>
    </row>
    <row r="963" spans="2:10" x14ac:dyDescent="0.25">
      <c r="B963" s="58"/>
      <c r="C963" s="58"/>
      <c r="D963" s="58"/>
      <c r="E963" s="58"/>
      <c r="F963" s="58"/>
      <c r="G963" s="58"/>
      <c r="H963" s="58"/>
      <c r="I963" s="58"/>
      <c r="J963" s="58"/>
    </row>
    <row r="964" spans="2:10" x14ac:dyDescent="0.25">
      <c r="B964" s="58"/>
      <c r="C964" s="58"/>
      <c r="D964" s="58"/>
      <c r="E964" s="58"/>
      <c r="F964" s="58"/>
      <c r="G964" s="58"/>
      <c r="H964" s="58"/>
      <c r="I964" s="58"/>
      <c r="J964" s="58"/>
    </row>
    <row r="965" spans="2:10" x14ac:dyDescent="0.25">
      <c r="B965" s="58"/>
      <c r="C965" s="58"/>
      <c r="D965" s="58"/>
      <c r="E965" s="58"/>
      <c r="F965" s="58"/>
      <c r="G965" s="58"/>
      <c r="H965" s="58"/>
      <c r="I965" s="58"/>
      <c r="J965" s="58"/>
    </row>
    <row r="966" spans="2:10" x14ac:dyDescent="0.25">
      <c r="B966" s="58"/>
      <c r="C966" s="58"/>
      <c r="D966" s="58"/>
      <c r="E966" s="58"/>
      <c r="F966" s="58"/>
      <c r="G966" s="58"/>
      <c r="H966" s="58"/>
      <c r="I966" s="58"/>
      <c r="J966" s="58"/>
    </row>
    <row r="967" spans="2:10" x14ac:dyDescent="0.25">
      <c r="B967" s="58"/>
      <c r="C967" s="58"/>
      <c r="D967" s="58"/>
      <c r="E967" s="58"/>
      <c r="F967" s="58"/>
      <c r="G967" s="58"/>
      <c r="H967" s="58"/>
      <c r="I967" s="58"/>
      <c r="J967" s="58"/>
    </row>
    <row r="968" spans="2:10" x14ac:dyDescent="0.25">
      <c r="B968" s="58"/>
      <c r="C968" s="58"/>
      <c r="D968" s="58"/>
      <c r="E968" s="58"/>
      <c r="F968" s="58"/>
      <c r="G968" s="58"/>
      <c r="H968" s="58"/>
      <c r="I968" s="58"/>
      <c r="J968" s="58"/>
    </row>
    <row r="969" spans="2:10" x14ac:dyDescent="0.25">
      <c r="B969" s="58"/>
      <c r="C969" s="58"/>
      <c r="D969" s="58"/>
      <c r="E969" s="58"/>
      <c r="F969" s="58"/>
      <c r="G969" s="58"/>
      <c r="H969" s="58"/>
      <c r="I969" s="58"/>
      <c r="J969" s="58"/>
    </row>
    <row r="970" spans="2:10" x14ac:dyDescent="0.25">
      <c r="B970" s="58"/>
      <c r="C970" s="58"/>
      <c r="D970" s="58"/>
      <c r="E970" s="58"/>
      <c r="F970" s="58"/>
      <c r="G970" s="58"/>
      <c r="H970" s="58"/>
      <c r="I970" s="58"/>
      <c r="J970" s="58"/>
    </row>
    <row r="971" spans="2:10" x14ac:dyDescent="0.25">
      <c r="B971" s="58"/>
      <c r="C971" s="58"/>
      <c r="D971" s="58"/>
      <c r="E971" s="58"/>
      <c r="F971" s="58"/>
      <c r="G971" s="58"/>
      <c r="H971" s="58"/>
      <c r="I971" s="58"/>
      <c r="J971" s="58"/>
    </row>
    <row r="972" spans="2:10" x14ac:dyDescent="0.25">
      <c r="B972" s="58"/>
      <c r="C972" s="58"/>
      <c r="D972" s="58"/>
      <c r="E972" s="58"/>
      <c r="F972" s="58"/>
      <c r="G972" s="58"/>
      <c r="H972" s="58"/>
      <c r="I972" s="58"/>
      <c r="J972" s="58"/>
    </row>
    <row r="973" spans="2:10" x14ac:dyDescent="0.25">
      <c r="B973" s="58"/>
      <c r="C973" s="58"/>
      <c r="D973" s="58"/>
      <c r="E973" s="58"/>
      <c r="F973" s="58"/>
      <c r="G973" s="58"/>
      <c r="H973" s="58"/>
      <c r="I973" s="58"/>
      <c r="J973" s="58"/>
    </row>
    <row r="974" spans="2:10" x14ac:dyDescent="0.25">
      <c r="B974" s="58"/>
      <c r="C974" s="58"/>
      <c r="D974" s="58"/>
      <c r="E974" s="58"/>
      <c r="F974" s="58"/>
      <c r="G974" s="58"/>
      <c r="H974" s="58"/>
      <c r="I974" s="58"/>
      <c r="J974" s="58"/>
    </row>
    <row r="975" spans="2:10" x14ac:dyDescent="0.25">
      <c r="B975" s="58"/>
      <c r="C975" s="58"/>
      <c r="D975" s="58"/>
      <c r="E975" s="58"/>
      <c r="F975" s="58"/>
      <c r="G975" s="58"/>
      <c r="H975" s="58"/>
      <c r="I975" s="58"/>
      <c r="J975" s="58"/>
    </row>
    <row r="976" spans="2:10" x14ac:dyDescent="0.25">
      <c r="B976" s="58"/>
      <c r="C976" s="58"/>
      <c r="D976" s="58"/>
      <c r="E976" s="58"/>
      <c r="F976" s="58"/>
      <c r="G976" s="58"/>
      <c r="H976" s="58"/>
      <c r="I976" s="58"/>
      <c r="J976" s="58"/>
    </row>
    <row r="977" spans="2:10" x14ac:dyDescent="0.25">
      <c r="B977" s="58"/>
      <c r="C977" s="58"/>
      <c r="D977" s="58"/>
      <c r="E977" s="58"/>
      <c r="F977" s="58"/>
      <c r="G977" s="58"/>
      <c r="H977" s="58"/>
      <c r="I977" s="58"/>
      <c r="J977" s="58"/>
    </row>
    <row r="978" spans="2:10" x14ac:dyDescent="0.25">
      <c r="B978" s="58"/>
      <c r="C978" s="58"/>
      <c r="D978" s="58"/>
      <c r="E978" s="58"/>
      <c r="F978" s="58"/>
      <c r="G978" s="58"/>
      <c r="H978" s="58"/>
      <c r="I978" s="58"/>
      <c r="J978" s="58"/>
    </row>
    <row r="979" spans="2:10" x14ac:dyDescent="0.25">
      <c r="B979" s="58"/>
      <c r="C979" s="58"/>
      <c r="D979" s="58"/>
      <c r="E979" s="58"/>
      <c r="F979" s="58"/>
      <c r="G979" s="58"/>
      <c r="H979" s="58"/>
      <c r="I979" s="58"/>
      <c r="J979" s="58"/>
    </row>
    <row r="980" spans="2:10" x14ac:dyDescent="0.25">
      <c r="B980" s="58"/>
      <c r="C980" s="58"/>
      <c r="D980" s="58"/>
      <c r="E980" s="58"/>
      <c r="F980" s="58"/>
      <c r="G980" s="58"/>
      <c r="H980" s="58"/>
      <c r="I980" s="58"/>
      <c r="J980" s="58"/>
    </row>
    <row r="981" spans="2:10" x14ac:dyDescent="0.25">
      <c r="B981" s="58"/>
      <c r="C981" s="58"/>
      <c r="D981" s="58"/>
      <c r="E981" s="58"/>
      <c r="F981" s="58"/>
      <c r="G981" s="58"/>
      <c r="H981" s="58"/>
      <c r="I981" s="58"/>
      <c r="J981" s="58"/>
    </row>
    <row r="982" spans="2:10" x14ac:dyDescent="0.25">
      <c r="B982" s="58"/>
      <c r="C982" s="58"/>
      <c r="D982" s="58"/>
      <c r="E982" s="58"/>
      <c r="F982" s="58"/>
      <c r="G982" s="58"/>
      <c r="H982" s="58"/>
      <c r="I982" s="58"/>
      <c r="J982" s="58"/>
    </row>
    <row r="983" spans="2:10" x14ac:dyDescent="0.25">
      <c r="B983" s="58"/>
      <c r="C983" s="58"/>
      <c r="D983" s="58"/>
      <c r="E983" s="58"/>
      <c r="F983" s="58"/>
      <c r="G983" s="58"/>
      <c r="H983" s="58"/>
      <c r="I983" s="58"/>
      <c r="J983" s="58"/>
    </row>
    <row r="984" spans="2:10" x14ac:dyDescent="0.25">
      <c r="B984" s="58"/>
      <c r="C984" s="58"/>
      <c r="D984" s="58"/>
      <c r="E984" s="58"/>
      <c r="F984" s="58"/>
      <c r="G984" s="58"/>
      <c r="H984" s="58"/>
      <c r="I984" s="58"/>
      <c r="J984" s="58"/>
    </row>
    <row r="985" spans="2:10" x14ac:dyDescent="0.25">
      <c r="B985" s="58"/>
      <c r="C985" s="58"/>
      <c r="D985" s="58"/>
      <c r="E985" s="58"/>
      <c r="F985" s="58"/>
      <c r="G985" s="58"/>
      <c r="H985" s="58"/>
      <c r="I985" s="58"/>
      <c r="J985" s="58"/>
    </row>
    <row r="986" spans="2:10" x14ac:dyDescent="0.25">
      <c r="B986" s="58"/>
      <c r="C986" s="58"/>
      <c r="D986" s="58"/>
      <c r="E986" s="58"/>
      <c r="F986" s="58"/>
      <c r="G986" s="58"/>
      <c r="H986" s="58"/>
      <c r="I986" s="58"/>
      <c r="J986" s="58"/>
    </row>
    <row r="987" spans="2:10" x14ac:dyDescent="0.25">
      <c r="B987" s="58"/>
      <c r="C987" s="58"/>
      <c r="D987" s="58"/>
      <c r="E987" s="58"/>
      <c r="F987" s="58"/>
      <c r="G987" s="58"/>
      <c r="H987" s="58"/>
      <c r="I987" s="58"/>
      <c r="J987" s="58"/>
    </row>
    <row r="988" spans="2:10" x14ac:dyDescent="0.25">
      <c r="B988" s="58"/>
      <c r="C988" s="58"/>
      <c r="D988" s="58"/>
      <c r="E988" s="58"/>
      <c r="F988" s="58"/>
      <c r="G988" s="58"/>
      <c r="H988" s="58"/>
      <c r="I988" s="58"/>
      <c r="J988" s="58"/>
    </row>
    <row r="989" spans="2:10" x14ac:dyDescent="0.25">
      <c r="B989" s="58"/>
      <c r="C989" s="58"/>
      <c r="D989" s="58"/>
      <c r="E989" s="58"/>
      <c r="F989" s="58"/>
      <c r="G989" s="58"/>
      <c r="H989" s="58"/>
      <c r="I989" s="58"/>
      <c r="J989" s="58"/>
    </row>
    <row r="990" spans="2:10" x14ac:dyDescent="0.25">
      <c r="B990" s="58"/>
      <c r="C990" s="58"/>
      <c r="D990" s="58"/>
      <c r="E990" s="58"/>
      <c r="F990" s="58"/>
      <c r="G990" s="58"/>
      <c r="H990" s="58"/>
      <c r="I990" s="58"/>
      <c r="J990" s="58"/>
    </row>
    <row r="991" spans="2:10" x14ac:dyDescent="0.25">
      <c r="B991" s="58"/>
      <c r="C991" s="58"/>
      <c r="D991" s="58"/>
      <c r="E991" s="58"/>
      <c r="F991" s="58"/>
      <c r="G991" s="58"/>
      <c r="H991" s="58"/>
      <c r="I991" s="58"/>
      <c r="J991" s="58"/>
    </row>
    <row r="992" spans="2:10" x14ac:dyDescent="0.25">
      <c r="B992" s="58"/>
      <c r="C992" s="58"/>
      <c r="D992" s="58"/>
      <c r="E992" s="58"/>
      <c r="F992" s="58"/>
      <c r="G992" s="58"/>
      <c r="H992" s="58"/>
      <c r="I992" s="58"/>
      <c r="J992" s="58"/>
    </row>
    <row r="993" spans="2:10" x14ac:dyDescent="0.25">
      <c r="B993" s="58"/>
      <c r="C993" s="58"/>
      <c r="D993" s="58"/>
      <c r="E993" s="58"/>
      <c r="F993" s="58"/>
      <c r="G993" s="58"/>
      <c r="H993" s="58"/>
      <c r="I993" s="58"/>
      <c r="J993" s="58"/>
    </row>
    <row r="994" spans="2:10" x14ac:dyDescent="0.25">
      <c r="B994" s="58"/>
      <c r="C994" s="58"/>
      <c r="D994" s="58"/>
      <c r="E994" s="58"/>
      <c r="F994" s="58"/>
      <c r="G994" s="58"/>
      <c r="H994" s="58"/>
      <c r="I994" s="58"/>
      <c r="J994" s="58"/>
    </row>
    <row r="995" spans="2:10" x14ac:dyDescent="0.25">
      <c r="B995" s="58"/>
      <c r="C995" s="58"/>
      <c r="D995" s="58"/>
      <c r="E995" s="58"/>
      <c r="F995" s="58"/>
      <c r="G995" s="58"/>
      <c r="H995" s="58"/>
      <c r="I995" s="58"/>
      <c r="J995" s="58"/>
    </row>
    <row r="996" spans="2:10" x14ac:dyDescent="0.25">
      <c r="B996" s="58"/>
      <c r="C996" s="58"/>
      <c r="D996" s="58"/>
      <c r="E996" s="58"/>
      <c r="F996" s="58"/>
      <c r="G996" s="58"/>
      <c r="H996" s="58"/>
      <c r="I996" s="58"/>
      <c r="J996" s="58"/>
    </row>
    <row r="997" spans="2:10" x14ac:dyDescent="0.25">
      <c r="B997" s="58"/>
      <c r="C997" s="58"/>
      <c r="D997" s="58"/>
      <c r="E997" s="58"/>
      <c r="F997" s="58"/>
      <c r="G997" s="58"/>
      <c r="H997" s="58"/>
      <c r="I997" s="58"/>
      <c r="J997" s="58"/>
    </row>
    <row r="998" spans="2:10" x14ac:dyDescent="0.25">
      <c r="B998" s="58"/>
      <c r="C998" s="58"/>
      <c r="D998" s="58"/>
      <c r="E998" s="58"/>
      <c r="F998" s="58"/>
      <c r="G998" s="58"/>
      <c r="H998" s="58"/>
      <c r="I998" s="58"/>
      <c r="J998" s="58"/>
    </row>
    <row r="999" spans="2:10" x14ac:dyDescent="0.25">
      <c r="B999" s="58"/>
      <c r="C999" s="58"/>
      <c r="D999" s="58"/>
      <c r="E999" s="58"/>
      <c r="F999" s="58"/>
      <c r="G999" s="58"/>
      <c r="H999" s="58"/>
      <c r="I999" s="58"/>
      <c r="J999" s="58"/>
    </row>
    <row r="1000" spans="2:10" x14ac:dyDescent="0.25">
      <c r="B1000" s="58"/>
      <c r="C1000" s="58"/>
      <c r="D1000" s="58"/>
      <c r="E1000" s="58"/>
      <c r="F1000" s="58"/>
      <c r="G1000" s="58"/>
      <c r="H1000" s="58"/>
      <c r="I1000" s="58"/>
      <c r="J1000" s="58"/>
    </row>
    <row r="1001" spans="2:10" x14ac:dyDescent="0.25">
      <c r="B1001" s="58"/>
      <c r="C1001" s="58"/>
      <c r="D1001" s="58"/>
      <c r="E1001" s="58"/>
      <c r="F1001" s="58"/>
      <c r="G1001" s="58"/>
      <c r="H1001" s="58"/>
      <c r="I1001" s="58"/>
      <c r="J1001" s="58"/>
    </row>
    <row r="1002" spans="2:10" x14ac:dyDescent="0.25">
      <c r="B1002" s="58"/>
      <c r="C1002" s="58"/>
      <c r="D1002" s="58"/>
      <c r="E1002" s="58"/>
      <c r="F1002" s="58"/>
      <c r="G1002" s="58"/>
      <c r="H1002" s="58"/>
      <c r="I1002" s="58"/>
      <c r="J1002" s="58"/>
    </row>
    <row r="1003" spans="2:10" x14ac:dyDescent="0.25">
      <c r="B1003" s="58"/>
      <c r="C1003" s="58"/>
      <c r="D1003" s="58"/>
      <c r="E1003" s="58"/>
      <c r="F1003" s="58"/>
      <c r="G1003" s="58"/>
      <c r="H1003" s="58"/>
      <c r="I1003" s="58"/>
      <c r="J1003" s="58"/>
    </row>
    <row r="1004" spans="2:10" x14ac:dyDescent="0.25">
      <c r="B1004" s="58"/>
      <c r="C1004" s="58"/>
      <c r="D1004" s="58"/>
      <c r="E1004" s="58"/>
      <c r="F1004" s="58"/>
      <c r="G1004" s="58"/>
      <c r="H1004" s="58"/>
      <c r="I1004" s="58"/>
      <c r="J1004" s="58"/>
    </row>
    <row r="1005" spans="2:10" x14ac:dyDescent="0.25">
      <c r="B1005" s="58"/>
      <c r="C1005" s="58"/>
      <c r="D1005" s="58"/>
      <c r="E1005" s="58"/>
      <c r="F1005" s="58"/>
      <c r="G1005" s="58"/>
      <c r="H1005" s="58"/>
      <c r="I1005" s="58"/>
      <c r="J1005" s="58"/>
    </row>
    <row r="1006" spans="2:10" x14ac:dyDescent="0.25">
      <c r="B1006" s="58"/>
      <c r="C1006" s="58"/>
      <c r="D1006" s="58"/>
      <c r="E1006" s="58"/>
      <c r="F1006" s="58"/>
      <c r="G1006" s="58"/>
      <c r="H1006" s="58"/>
      <c r="I1006" s="58"/>
      <c r="J1006" s="58"/>
    </row>
    <row r="1007" spans="2:10" x14ac:dyDescent="0.25">
      <c r="B1007" s="58"/>
      <c r="C1007" s="58"/>
      <c r="D1007" s="58"/>
      <c r="E1007" s="58"/>
      <c r="F1007" s="58"/>
      <c r="G1007" s="58"/>
      <c r="H1007" s="58"/>
      <c r="I1007" s="58"/>
      <c r="J1007" s="58"/>
    </row>
    <row r="1008" spans="2:10" x14ac:dyDescent="0.25">
      <c r="B1008" s="58"/>
      <c r="C1008" s="58"/>
      <c r="D1008" s="58"/>
      <c r="E1008" s="58"/>
      <c r="F1008" s="58"/>
      <c r="G1008" s="58"/>
      <c r="H1008" s="58"/>
      <c r="I1008" s="58"/>
      <c r="J1008" s="58"/>
    </row>
    <row r="1009" spans="2:10" x14ac:dyDescent="0.25">
      <c r="B1009" s="58"/>
      <c r="C1009" s="58"/>
      <c r="D1009" s="58"/>
      <c r="E1009" s="58"/>
      <c r="F1009" s="58"/>
      <c r="G1009" s="58"/>
      <c r="H1009" s="58"/>
      <c r="I1009" s="58"/>
      <c r="J1009" s="58"/>
    </row>
    <row r="1010" spans="2:10" x14ac:dyDescent="0.25">
      <c r="B1010" s="58"/>
      <c r="C1010" s="58"/>
      <c r="D1010" s="58"/>
      <c r="E1010" s="58"/>
      <c r="F1010" s="58"/>
      <c r="G1010" s="58"/>
      <c r="H1010" s="58"/>
      <c r="I1010" s="58"/>
      <c r="J1010" s="58"/>
    </row>
    <row r="1011" spans="2:10" x14ac:dyDescent="0.25">
      <c r="B1011" s="58"/>
      <c r="C1011" s="58"/>
      <c r="D1011" s="58"/>
      <c r="E1011" s="58"/>
      <c r="F1011" s="58"/>
      <c r="G1011" s="58"/>
      <c r="H1011" s="58"/>
      <c r="I1011" s="58"/>
      <c r="J1011" s="58"/>
    </row>
    <row r="1012" spans="2:10" x14ac:dyDescent="0.25">
      <c r="B1012" s="58"/>
      <c r="C1012" s="58"/>
      <c r="D1012" s="58"/>
      <c r="E1012" s="58"/>
      <c r="F1012" s="58"/>
      <c r="G1012" s="58"/>
      <c r="H1012" s="58"/>
      <c r="I1012" s="58"/>
      <c r="J1012" s="58"/>
    </row>
    <row r="1013" spans="2:10" x14ac:dyDescent="0.25">
      <c r="B1013" s="58"/>
      <c r="C1013" s="58"/>
      <c r="D1013" s="58"/>
      <c r="E1013" s="58"/>
      <c r="F1013" s="58"/>
      <c r="G1013" s="58"/>
      <c r="H1013" s="58"/>
      <c r="I1013" s="58"/>
      <c r="J1013" s="58"/>
    </row>
    <row r="1014" spans="2:10" x14ac:dyDescent="0.25">
      <c r="B1014" s="58"/>
      <c r="C1014" s="58"/>
      <c r="D1014" s="58"/>
      <c r="E1014" s="58"/>
      <c r="F1014" s="58"/>
      <c r="G1014" s="58"/>
      <c r="H1014" s="58"/>
      <c r="I1014" s="58"/>
      <c r="J1014" s="58"/>
    </row>
    <row r="1015" spans="2:10" x14ac:dyDescent="0.25">
      <c r="B1015" s="58"/>
      <c r="C1015" s="58"/>
      <c r="D1015" s="58"/>
      <c r="E1015" s="58"/>
      <c r="F1015" s="58"/>
      <c r="G1015" s="58"/>
      <c r="H1015" s="58"/>
      <c r="I1015" s="58"/>
      <c r="J1015" s="58"/>
    </row>
    <row r="1016" spans="2:10" x14ac:dyDescent="0.25">
      <c r="B1016" s="58"/>
      <c r="C1016" s="58"/>
      <c r="D1016" s="58"/>
      <c r="E1016" s="58"/>
      <c r="F1016" s="58"/>
      <c r="G1016" s="58"/>
      <c r="H1016" s="58"/>
      <c r="I1016" s="58"/>
      <c r="J1016" s="58"/>
    </row>
    <row r="1017" spans="2:10" x14ac:dyDescent="0.25">
      <c r="B1017" s="58"/>
      <c r="C1017" s="58"/>
      <c r="D1017" s="58"/>
      <c r="E1017" s="58"/>
      <c r="F1017" s="58"/>
      <c r="G1017" s="58"/>
      <c r="H1017" s="58"/>
      <c r="I1017" s="58"/>
      <c r="J1017" s="58"/>
    </row>
    <row r="1018" spans="2:10" x14ac:dyDescent="0.25">
      <c r="B1018" s="58"/>
      <c r="C1018" s="58"/>
      <c r="D1018" s="58"/>
      <c r="E1018" s="58"/>
      <c r="F1018" s="58"/>
      <c r="G1018" s="58"/>
      <c r="H1018" s="58"/>
      <c r="I1018" s="58"/>
      <c r="J1018" s="58"/>
    </row>
    <row r="1019" spans="2:10" x14ac:dyDescent="0.25">
      <c r="B1019" s="58"/>
      <c r="C1019" s="58"/>
      <c r="D1019" s="58"/>
      <c r="E1019" s="58"/>
      <c r="F1019" s="58"/>
      <c r="G1019" s="58"/>
      <c r="H1019" s="58"/>
      <c r="I1019" s="58"/>
      <c r="J1019" s="58"/>
    </row>
    <row r="1020" spans="2:10" x14ac:dyDescent="0.25">
      <c r="B1020" s="58"/>
      <c r="C1020" s="58"/>
      <c r="D1020" s="58"/>
      <c r="E1020" s="58"/>
      <c r="F1020" s="58"/>
      <c r="G1020" s="58"/>
      <c r="H1020" s="58"/>
      <c r="I1020" s="58"/>
      <c r="J1020" s="58"/>
    </row>
    <row r="1021" spans="2:10" x14ac:dyDescent="0.25">
      <c r="B1021" s="58"/>
      <c r="C1021" s="58"/>
      <c r="D1021" s="58"/>
      <c r="E1021" s="58"/>
      <c r="F1021" s="58"/>
      <c r="G1021" s="58"/>
      <c r="H1021" s="58"/>
      <c r="I1021" s="58"/>
      <c r="J1021" s="58"/>
    </row>
    <row r="1022" spans="2:10" x14ac:dyDescent="0.25">
      <c r="B1022" s="58"/>
      <c r="C1022" s="58"/>
      <c r="D1022" s="58"/>
      <c r="E1022" s="58"/>
      <c r="F1022" s="58"/>
      <c r="G1022" s="58"/>
      <c r="H1022" s="58"/>
      <c r="I1022" s="58"/>
      <c r="J1022" s="58"/>
    </row>
    <row r="1023" spans="2:10" x14ac:dyDescent="0.25">
      <c r="B1023" s="58"/>
      <c r="C1023" s="58"/>
      <c r="D1023" s="58"/>
      <c r="E1023" s="58"/>
      <c r="F1023" s="58"/>
      <c r="G1023" s="58"/>
      <c r="H1023" s="58"/>
      <c r="I1023" s="58"/>
      <c r="J1023" s="58"/>
    </row>
    <row r="1024" spans="2:10" x14ac:dyDescent="0.25">
      <c r="B1024" s="58"/>
      <c r="C1024" s="58"/>
      <c r="D1024" s="58"/>
      <c r="E1024" s="58"/>
      <c r="F1024" s="58"/>
      <c r="G1024" s="58"/>
      <c r="H1024" s="58"/>
      <c r="I1024" s="58"/>
      <c r="J1024" s="58"/>
    </row>
    <row r="1025" spans="2:10" x14ac:dyDescent="0.25">
      <c r="B1025" s="58"/>
      <c r="C1025" s="58"/>
      <c r="D1025" s="58"/>
      <c r="E1025" s="58"/>
      <c r="F1025" s="58"/>
      <c r="G1025" s="58"/>
      <c r="H1025" s="58"/>
      <c r="I1025" s="58"/>
      <c r="J1025" s="58"/>
    </row>
    <row r="1026" spans="2:10" x14ac:dyDescent="0.25">
      <c r="B1026" s="58"/>
      <c r="C1026" s="58"/>
      <c r="D1026" s="58"/>
      <c r="E1026" s="58"/>
      <c r="F1026" s="58"/>
      <c r="G1026" s="58"/>
      <c r="H1026" s="58"/>
      <c r="I1026" s="58"/>
      <c r="J1026" s="58"/>
    </row>
    <row r="1027" spans="2:10" x14ac:dyDescent="0.25">
      <c r="B1027" s="58"/>
      <c r="C1027" s="58"/>
      <c r="D1027" s="58"/>
      <c r="E1027" s="58"/>
      <c r="F1027" s="58"/>
      <c r="G1027" s="58"/>
      <c r="H1027" s="58"/>
      <c r="I1027" s="58"/>
      <c r="J1027" s="58"/>
    </row>
    <row r="1028" spans="2:10" x14ac:dyDescent="0.25">
      <c r="B1028" s="58"/>
      <c r="C1028" s="58"/>
      <c r="D1028" s="58"/>
      <c r="E1028" s="58"/>
      <c r="F1028" s="58"/>
      <c r="G1028" s="58"/>
      <c r="H1028" s="58"/>
      <c r="I1028" s="58"/>
      <c r="J1028" s="58"/>
    </row>
    <row r="1029" spans="2:10" x14ac:dyDescent="0.25">
      <c r="B1029" s="58"/>
      <c r="C1029" s="58"/>
      <c r="D1029" s="58"/>
      <c r="E1029" s="58"/>
      <c r="F1029" s="58"/>
      <c r="G1029" s="58"/>
      <c r="H1029" s="58"/>
      <c r="I1029" s="58"/>
      <c r="J1029" s="58"/>
    </row>
    <row r="1030" spans="2:10" x14ac:dyDescent="0.25">
      <c r="B1030" s="58"/>
      <c r="C1030" s="58"/>
      <c r="D1030" s="58"/>
      <c r="E1030" s="58"/>
      <c r="F1030" s="58"/>
      <c r="G1030" s="58"/>
      <c r="H1030" s="58"/>
      <c r="I1030" s="58"/>
      <c r="J1030" s="58"/>
    </row>
    <row r="1031" spans="2:10" x14ac:dyDescent="0.25">
      <c r="B1031" s="58"/>
      <c r="C1031" s="58"/>
      <c r="D1031" s="58"/>
      <c r="E1031" s="58"/>
      <c r="F1031" s="58"/>
      <c r="G1031" s="58"/>
      <c r="H1031" s="58"/>
      <c r="I1031" s="58"/>
      <c r="J1031" s="58"/>
    </row>
    <row r="1032" spans="2:10" x14ac:dyDescent="0.25">
      <c r="B1032" s="58"/>
      <c r="C1032" s="58"/>
      <c r="D1032" s="58"/>
      <c r="E1032" s="58"/>
      <c r="F1032" s="58"/>
      <c r="G1032" s="58"/>
      <c r="H1032" s="58"/>
      <c r="I1032" s="58"/>
      <c r="J1032" s="58"/>
    </row>
    <row r="1033" spans="2:10" x14ac:dyDescent="0.25">
      <c r="B1033" s="58"/>
      <c r="C1033" s="58"/>
      <c r="D1033" s="58"/>
      <c r="E1033" s="58"/>
      <c r="F1033" s="58"/>
      <c r="G1033" s="58"/>
      <c r="H1033" s="58"/>
      <c r="I1033" s="58"/>
      <c r="J1033" s="58"/>
    </row>
    <row r="1034" spans="2:10" x14ac:dyDescent="0.25">
      <c r="B1034" s="58"/>
      <c r="C1034" s="58"/>
      <c r="D1034" s="58"/>
      <c r="E1034" s="58"/>
      <c r="F1034" s="58"/>
      <c r="G1034" s="58"/>
      <c r="H1034" s="58"/>
      <c r="I1034" s="58"/>
      <c r="J1034" s="58"/>
    </row>
    <row r="1035" spans="2:10" x14ac:dyDescent="0.25">
      <c r="B1035" s="58"/>
      <c r="C1035" s="58"/>
      <c r="D1035" s="58"/>
      <c r="E1035" s="58"/>
      <c r="F1035" s="58"/>
      <c r="G1035" s="58"/>
      <c r="H1035" s="58"/>
      <c r="I1035" s="58"/>
      <c r="J1035" s="58"/>
    </row>
    <row r="1036" spans="2:10" x14ac:dyDescent="0.25">
      <c r="B1036" s="58"/>
      <c r="C1036" s="58"/>
      <c r="D1036" s="58"/>
      <c r="E1036" s="58"/>
      <c r="F1036" s="58"/>
      <c r="G1036" s="58"/>
      <c r="H1036" s="58"/>
      <c r="I1036" s="58"/>
      <c r="J1036" s="58"/>
    </row>
    <row r="1037" spans="2:10" x14ac:dyDescent="0.25">
      <c r="B1037" s="58"/>
      <c r="C1037" s="58"/>
      <c r="D1037" s="58"/>
      <c r="E1037" s="58"/>
      <c r="F1037" s="58"/>
      <c r="G1037" s="58"/>
      <c r="H1037" s="58"/>
      <c r="I1037" s="58"/>
      <c r="J1037" s="58"/>
    </row>
    <row r="1038" spans="2:10" x14ac:dyDescent="0.25">
      <c r="B1038" s="58"/>
      <c r="C1038" s="58"/>
      <c r="D1038" s="58"/>
      <c r="E1038" s="58"/>
      <c r="F1038" s="58"/>
      <c r="G1038" s="58"/>
      <c r="H1038" s="58"/>
      <c r="I1038" s="58"/>
      <c r="J1038" s="58"/>
    </row>
    <row r="1039" spans="2:10" x14ac:dyDescent="0.25">
      <c r="B1039" s="58"/>
      <c r="C1039" s="58"/>
      <c r="D1039" s="58"/>
      <c r="E1039" s="58"/>
      <c r="F1039" s="58"/>
      <c r="G1039" s="58"/>
      <c r="H1039" s="58"/>
      <c r="I1039" s="58"/>
      <c r="J1039" s="58"/>
    </row>
    <row r="1040" spans="2:10" x14ac:dyDescent="0.25">
      <c r="B1040" s="58"/>
      <c r="C1040" s="58"/>
      <c r="D1040" s="58"/>
      <c r="E1040" s="58"/>
      <c r="F1040" s="58"/>
      <c r="G1040" s="58"/>
      <c r="H1040" s="58"/>
      <c r="I1040" s="58"/>
      <c r="J1040" s="58"/>
    </row>
    <row r="1041" spans="2:10" x14ac:dyDescent="0.25">
      <c r="B1041" s="58"/>
      <c r="C1041" s="58"/>
      <c r="D1041" s="58"/>
      <c r="E1041" s="58"/>
      <c r="F1041" s="58"/>
      <c r="G1041" s="58"/>
      <c r="H1041" s="58"/>
      <c r="I1041" s="58"/>
      <c r="J1041" s="58"/>
    </row>
    <row r="1042" spans="2:10" x14ac:dyDescent="0.25">
      <c r="B1042" s="58"/>
      <c r="C1042" s="58"/>
      <c r="D1042" s="58"/>
      <c r="E1042" s="58"/>
      <c r="F1042" s="58"/>
      <c r="G1042" s="58"/>
      <c r="H1042" s="58"/>
      <c r="I1042" s="58"/>
      <c r="J1042" s="58"/>
    </row>
    <row r="1043" spans="2:10" x14ac:dyDescent="0.25">
      <c r="B1043" s="58"/>
      <c r="C1043" s="58"/>
      <c r="D1043" s="58"/>
      <c r="E1043" s="58"/>
      <c r="F1043" s="58"/>
      <c r="G1043" s="58"/>
      <c r="H1043" s="58"/>
      <c r="I1043" s="58"/>
      <c r="J1043" s="58"/>
    </row>
    <row r="1044" spans="2:10" x14ac:dyDescent="0.25">
      <c r="B1044" s="58"/>
      <c r="C1044" s="58"/>
      <c r="D1044" s="58"/>
      <c r="E1044" s="58"/>
      <c r="F1044" s="58"/>
      <c r="G1044" s="58"/>
      <c r="H1044" s="58"/>
      <c r="I1044" s="58"/>
      <c r="J1044" s="58"/>
    </row>
    <row r="1045" spans="2:10" x14ac:dyDescent="0.25">
      <c r="B1045" s="58"/>
      <c r="C1045" s="58"/>
      <c r="D1045" s="58"/>
      <c r="E1045" s="58"/>
      <c r="F1045" s="58"/>
      <c r="G1045" s="58"/>
      <c r="H1045" s="58"/>
      <c r="I1045" s="58"/>
      <c r="J1045" s="58"/>
    </row>
    <row r="1046" spans="2:10" x14ac:dyDescent="0.25">
      <c r="B1046" s="58"/>
      <c r="C1046" s="58"/>
      <c r="D1046" s="58"/>
      <c r="E1046" s="58"/>
      <c r="F1046" s="58"/>
      <c r="G1046" s="58"/>
      <c r="H1046" s="58"/>
      <c r="I1046" s="58"/>
      <c r="J1046" s="58"/>
    </row>
    <row r="1047" spans="2:10" x14ac:dyDescent="0.25">
      <c r="B1047" s="58"/>
      <c r="C1047" s="58"/>
      <c r="D1047" s="58"/>
      <c r="E1047" s="58"/>
      <c r="F1047" s="58"/>
      <c r="G1047" s="58"/>
      <c r="H1047" s="58"/>
      <c r="I1047" s="58"/>
      <c r="J1047" s="58"/>
    </row>
    <row r="1048" spans="2:10" x14ac:dyDescent="0.25">
      <c r="B1048" s="58"/>
      <c r="C1048" s="58"/>
      <c r="D1048" s="58"/>
      <c r="E1048" s="58"/>
      <c r="F1048" s="58"/>
      <c r="G1048" s="58"/>
      <c r="H1048" s="58"/>
      <c r="I1048" s="58"/>
      <c r="J1048" s="58"/>
    </row>
    <row r="1049" spans="2:10" x14ac:dyDescent="0.25">
      <c r="B1049" s="58"/>
      <c r="C1049" s="58"/>
      <c r="D1049" s="58"/>
      <c r="E1049" s="58"/>
      <c r="F1049" s="58"/>
      <c r="G1049" s="58"/>
      <c r="H1049" s="58"/>
      <c r="I1049" s="58"/>
      <c r="J1049" s="58"/>
    </row>
    <row r="1050" spans="2:10" x14ac:dyDescent="0.25">
      <c r="B1050" s="58"/>
      <c r="C1050" s="58"/>
      <c r="D1050" s="58"/>
      <c r="E1050" s="58"/>
      <c r="F1050" s="58"/>
      <c r="G1050" s="58"/>
      <c r="H1050" s="58"/>
      <c r="I1050" s="58"/>
      <c r="J1050" s="58"/>
    </row>
    <row r="1051" spans="2:10" x14ac:dyDescent="0.25">
      <c r="B1051" s="58"/>
      <c r="C1051" s="58"/>
      <c r="D1051" s="58"/>
      <c r="E1051" s="58"/>
      <c r="F1051" s="58"/>
      <c r="G1051" s="58"/>
      <c r="H1051" s="58"/>
      <c r="I1051" s="58"/>
      <c r="J1051" s="58"/>
    </row>
    <row r="1052" spans="2:10" x14ac:dyDescent="0.25">
      <c r="B1052" s="58"/>
      <c r="C1052" s="58"/>
      <c r="D1052" s="58"/>
      <c r="E1052" s="58"/>
      <c r="F1052" s="58"/>
      <c r="G1052" s="58"/>
      <c r="H1052" s="58"/>
      <c r="I1052" s="58"/>
      <c r="J1052" s="58"/>
    </row>
    <row r="1053" spans="2:10" x14ac:dyDescent="0.25">
      <c r="B1053" s="58"/>
      <c r="C1053" s="58"/>
      <c r="D1053" s="58"/>
      <c r="E1053" s="58"/>
      <c r="F1053" s="58"/>
      <c r="G1053" s="58"/>
      <c r="H1053" s="58"/>
      <c r="I1053" s="58"/>
      <c r="J1053" s="58"/>
    </row>
    <row r="1054" spans="2:10" x14ac:dyDescent="0.25">
      <c r="B1054" s="58"/>
      <c r="C1054" s="58"/>
      <c r="D1054" s="58"/>
      <c r="E1054" s="58"/>
      <c r="F1054" s="58"/>
      <c r="G1054" s="58"/>
      <c r="H1054" s="58"/>
      <c r="I1054" s="58"/>
      <c r="J1054" s="58"/>
    </row>
    <row r="1055" spans="2:10" x14ac:dyDescent="0.25">
      <c r="B1055" s="58"/>
      <c r="C1055" s="58"/>
      <c r="D1055" s="58"/>
      <c r="E1055" s="58"/>
      <c r="F1055" s="58"/>
      <c r="G1055" s="58"/>
      <c r="H1055" s="58"/>
      <c r="I1055" s="58"/>
      <c r="J1055" s="58"/>
    </row>
    <row r="1056" spans="2:10" x14ac:dyDescent="0.25">
      <c r="B1056" s="58"/>
      <c r="C1056" s="58"/>
      <c r="D1056" s="58"/>
      <c r="E1056" s="58"/>
      <c r="F1056" s="58"/>
      <c r="G1056" s="58"/>
      <c r="H1056" s="58"/>
      <c r="I1056" s="58"/>
      <c r="J1056" s="58"/>
    </row>
    <row r="1057" spans="2:10" x14ac:dyDescent="0.25">
      <c r="B1057" s="58"/>
      <c r="C1057" s="58"/>
      <c r="D1057" s="58"/>
      <c r="E1057" s="58"/>
      <c r="F1057" s="58"/>
      <c r="G1057" s="58"/>
      <c r="H1057" s="58"/>
      <c r="I1057" s="58"/>
      <c r="J1057" s="58"/>
    </row>
    <row r="1058" spans="2:10" x14ac:dyDescent="0.25">
      <c r="B1058" s="58"/>
      <c r="C1058" s="58"/>
      <c r="D1058" s="58"/>
      <c r="E1058" s="58"/>
      <c r="F1058" s="58"/>
      <c r="G1058" s="58"/>
      <c r="H1058" s="58"/>
      <c r="I1058" s="58"/>
      <c r="J1058" s="58"/>
    </row>
    <row r="1059" spans="2:10" x14ac:dyDescent="0.25">
      <c r="B1059" s="58"/>
      <c r="C1059" s="58"/>
      <c r="D1059" s="58"/>
      <c r="E1059" s="58"/>
      <c r="F1059" s="58"/>
      <c r="G1059" s="58"/>
      <c r="H1059" s="58"/>
      <c r="I1059" s="58"/>
      <c r="J1059" s="58"/>
    </row>
    <row r="1060" spans="2:10" x14ac:dyDescent="0.25">
      <c r="B1060" s="58"/>
      <c r="C1060" s="58"/>
      <c r="D1060" s="58"/>
      <c r="E1060" s="58"/>
      <c r="F1060" s="58"/>
      <c r="G1060" s="58"/>
      <c r="H1060" s="58"/>
      <c r="I1060" s="58"/>
      <c r="J1060" s="58"/>
    </row>
    <row r="1061" spans="2:10" x14ac:dyDescent="0.25">
      <c r="B1061" s="58"/>
      <c r="C1061" s="58"/>
      <c r="D1061" s="58"/>
      <c r="E1061" s="58"/>
      <c r="F1061" s="58"/>
      <c r="G1061" s="58"/>
      <c r="H1061" s="58"/>
      <c r="I1061" s="58"/>
      <c r="J1061" s="58"/>
    </row>
    <row r="1062" spans="2:10" x14ac:dyDescent="0.25">
      <c r="B1062" s="58"/>
      <c r="C1062" s="58"/>
      <c r="D1062" s="58"/>
      <c r="E1062" s="58"/>
      <c r="F1062" s="58"/>
      <c r="G1062" s="58"/>
      <c r="H1062" s="58"/>
      <c r="I1062" s="58"/>
      <c r="J1062" s="58"/>
    </row>
    <row r="1063" spans="2:10" x14ac:dyDescent="0.25">
      <c r="B1063" s="58"/>
      <c r="C1063" s="58"/>
      <c r="D1063" s="58"/>
      <c r="E1063" s="58"/>
      <c r="F1063" s="58"/>
      <c r="G1063" s="58"/>
      <c r="H1063" s="58"/>
      <c r="I1063" s="58"/>
      <c r="J1063" s="58"/>
    </row>
    <row r="1064" spans="2:10" x14ac:dyDescent="0.25">
      <c r="B1064" s="58"/>
      <c r="C1064" s="58"/>
      <c r="D1064" s="58"/>
      <c r="E1064" s="58"/>
      <c r="F1064" s="58"/>
      <c r="G1064" s="58"/>
      <c r="H1064" s="58"/>
      <c r="I1064" s="58"/>
      <c r="J1064" s="58"/>
    </row>
    <row r="1065" spans="2:10" x14ac:dyDescent="0.25">
      <c r="B1065" s="58"/>
      <c r="C1065" s="58"/>
      <c r="D1065" s="58"/>
      <c r="E1065" s="58"/>
      <c r="F1065" s="58"/>
      <c r="G1065" s="58"/>
      <c r="H1065" s="58"/>
      <c r="I1065" s="58"/>
      <c r="J1065" s="58"/>
    </row>
    <row r="1066" spans="2:10" x14ac:dyDescent="0.25">
      <c r="B1066" s="58"/>
      <c r="C1066" s="58"/>
      <c r="D1066" s="58"/>
      <c r="E1066" s="58"/>
      <c r="F1066" s="58"/>
      <c r="G1066" s="58"/>
      <c r="H1066" s="58"/>
      <c r="I1066" s="58"/>
      <c r="J1066" s="58"/>
    </row>
    <row r="1067" spans="2:10" x14ac:dyDescent="0.25">
      <c r="B1067" s="58"/>
      <c r="C1067" s="58"/>
      <c r="D1067" s="58"/>
      <c r="E1067" s="58"/>
      <c r="F1067" s="58"/>
      <c r="G1067" s="58"/>
      <c r="H1067" s="58"/>
      <c r="I1067" s="58"/>
      <c r="J1067" s="58"/>
    </row>
    <row r="1068" spans="2:10" x14ac:dyDescent="0.25">
      <c r="B1068" s="58"/>
      <c r="C1068" s="58"/>
      <c r="D1068" s="58"/>
      <c r="E1068" s="58"/>
      <c r="F1068" s="58"/>
      <c r="G1068" s="58"/>
      <c r="H1068" s="58"/>
      <c r="I1068" s="58"/>
      <c r="J1068" s="58"/>
    </row>
    <row r="1069" spans="2:10" x14ac:dyDescent="0.25">
      <c r="B1069" s="58"/>
      <c r="C1069" s="58"/>
      <c r="D1069" s="58"/>
      <c r="E1069" s="58"/>
      <c r="F1069" s="58"/>
      <c r="G1069" s="58"/>
      <c r="H1069" s="58"/>
      <c r="I1069" s="58"/>
      <c r="J1069" s="58"/>
    </row>
    <row r="1070" spans="2:10" x14ac:dyDescent="0.25">
      <c r="B1070" s="58"/>
      <c r="C1070" s="58"/>
      <c r="D1070" s="58"/>
      <c r="E1070" s="58"/>
      <c r="F1070" s="58"/>
      <c r="G1070" s="58"/>
      <c r="H1070" s="58"/>
      <c r="I1070" s="58"/>
      <c r="J1070" s="58"/>
    </row>
    <row r="1071" spans="2:10" x14ac:dyDescent="0.25">
      <c r="B1071" s="58"/>
      <c r="C1071" s="58"/>
      <c r="D1071" s="58"/>
      <c r="E1071" s="58"/>
      <c r="F1071" s="58"/>
      <c r="G1071" s="58"/>
      <c r="H1071" s="58"/>
      <c r="I1071" s="58"/>
      <c r="J1071" s="58"/>
    </row>
    <row r="1072" spans="2:10" x14ac:dyDescent="0.25">
      <c r="B1072" s="58"/>
      <c r="C1072" s="58"/>
      <c r="D1072" s="58"/>
      <c r="E1072" s="58"/>
      <c r="F1072" s="58"/>
      <c r="G1072" s="58"/>
      <c r="H1072" s="58"/>
      <c r="I1072" s="58"/>
      <c r="J1072" s="58"/>
    </row>
    <row r="1073" spans="2:10" x14ac:dyDescent="0.25">
      <c r="B1073" s="58"/>
      <c r="C1073" s="58"/>
      <c r="D1073" s="58"/>
      <c r="E1073" s="58"/>
      <c r="F1073" s="58"/>
      <c r="G1073" s="58"/>
      <c r="H1073" s="58"/>
      <c r="I1073" s="58"/>
      <c r="J1073" s="58"/>
    </row>
    <row r="1074" spans="2:10" x14ac:dyDescent="0.25">
      <c r="B1074" s="58"/>
      <c r="C1074" s="58"/>
      <c r="D1074" s="58"/>
      <c r="E1074" s="58"/>
      <c r="F1074" s="58"/>
      <c r="G1074" s="58"/>
      <c r="H1074" s="58"/>
      <c r="I1074" s="58"/>
      <c r="J1074" s="58"/>
    </row>
    <row r="1075" spans="2:10" x14ac:dyDescent="0.25">
      <c r="B1075" s="58"/>
      <c r="C1075" s="58"/>
      <c r="D1075" s="58"/>
      <c r="E1075" s="58"/>
      <c r="F1075" s="58"/>
      <c r="G1075" s="58"/>
      <c r="H1075" s="58"/>
      <c r="I1075" s="58"/>
      <c r="J1075" s="58"/>
    </row>
    <row r="1076" spans="2:10" x14ac:dyDescent="0.25">
      <c r="B1076" s="58"/>
      <c r="C1076" s="58"/>
      <c r="D1076" s="58"/>
      <c r="E1076" s="58"/>
      <c r="F1076" s="58"/>
      <c r="G1076" s="58"/>
      <c r="H1076" s="58"/>
      <c r="I1076" s="58"/>
      <c r="J1076" s="58"/>
    </row>
    <row r="1077" spans="2:10" x14ac:dyDescent="0.25">
      <c r="B1077" s="58"/>
      <c r="C1077" s="58"/>
      <c r="D1077" s="58"/>
      <c r="E1077" s="58"/>
      <c r="F1077" s="58"/>
      <c r="G1077" s="58"/>
      <c r="H1077" s="58"/>
      <c r="I1077" s="58"/>
      <c r="J1077" s="58"/>
    </row>
    <row r="1078" spans="2:10" x14ac:dyDescent="0.25">
      <c r="B1078" s="58"/>
      <c r="C1078" s="58"/>
      <c r="D1078" s="58"/>
      <c r="E1078" s="58"/>
      <c r="F1078" s="58"/>
      <c r="G1078" s="58"/>
      <c r="H1078" s="58"/>
      <c r="I1078" s="58"/>
      <c r="J1078" s="58"/>
    </row>
    <row r="1079" spans="2:10" x14ac:dyDescent="0.25">
      <c r="B1079" s="58"/>
      <c r="C1079" s="58"/>
      <c r="D1079" s="58"/>
      <c r="E1079" s="58"/>
      <c r="F1079" s="58"/>
      <c r="G1079" s="58"/>
      <c r="H1079" s="58"/>
      <c r="I1079" s="58"/>
      <c r="J1079" s="58"/>
    </row>
    <row r="1080" spans="2:10" x14ac:dyDescent="0.25">
      <c r="B1080" s="58"/>
      <c r="C1080" s="58"/>
      <c r="D1080" s="58"/>
      <c r="E1080" s="58"/>
      <c r="F1080" s="58"/>
      <c r="G1080" s="58"/>
      <c r="H1080" s="58"/>
      <c r="I1080" s="58"/>
      <c r="J1080" s="58"/>
    </row>
    <row r="1081" spans="2:10" x14ac:dyDescent="0.25">
      <c r="B1081" s="58"/>
      <c r="C1081" s="58"/>
      <c r="D1081" s="58"/>
      <c r="E1081" s="58"/>
      <c r="F1081" s="58"/>
      <c r="G1081" s="58"/>
      <c r="H1081" s="58"/>
      <c r="I1081" s="58"/>
      <c r="J1081" s="58"/>
    </row>
    <row r="1082" spans="2:10" x14ac:dyDescent="0.25">
      <c r="B1082" s="58"/>
      <c r="C1082" s="58"/>
      <c r="D1082" s="58"/>
      <c r="E1082" s="58"/>
      <c r="F1082" s="58"/>
      <c r="G1082" s="58"/>
      <c r="H1082" s="58"/>
      <c r="I1082" s="58"/>
      <c r="J1082" s="58"/>
    </row>
    <row r="1083" spans="2:10" x14ac:dyDescent="0.25">
      <c r="B1083" s="58"/>
      <c r="C1083" s="58"/>
      <c r="D1083" s="58"/>
      <c r="E1083" s="58"/>
      <c r="F1083" s="58"/>
      <c r="G1083" s="58"/>
      <c r="H1083" s="58"/>
      <c r="I1083" s="58"/>
      <c r="J1083" s="58"/>
    </row>
    <row r="1084" spans="2:10" x14ac:dyDescent="0.25">
      <c r="B1084" s="58"/>
      <c r="C1084" s="58"/>
      <c r="D1084" s="58"/>
      <c r="E1084" s="58"/>
      <c r="F1084" s="58"/>
      <c r="G1084" s="58"/>
      <c r="H1084" s="58"/>
      <c r="I1084" s="58"/>
      <c r="J1084" s="58"/>
    </row>
    <row r="1085" spans="2:10" x14ac:dyDescent="0.25">
      <c r="B1085" s="58"/>
      <c r="C1085" s="58"/>
      <c r="D1085" s="58"/>
      <c r="E1085" s="58"/>
      <c r="F1085" s="58"/>
      <c r="G1085" s="58"/>
      <c r="H1085" s="58"/>
      <c r="I1085" s="58"/>
      <c r="J1085" s="58"/>
    </row>
    <row r="1086" spans="2:10" x14ac:dyDescent="0.25">
      <c r="B1086" s="58"/>
      <c r="C1086" s="58"/>
      <c r="D1086" s="58"/>
      <c r="E1086" s="58"/>
      <c r="F1086" s="58"/>
      <c r="G1086" s="58"/>
      <c r="H1086" s="58"/>
      <c r="I1086" s="58"/>
      <c r="J1086" s="58"/>
    </row>
    <row r="1087" spans="2:10" x14ac:dyDescent="0.25">
      <c r="B1087" s="58"/>
      <c r="C1087" s="58"/>
      <c r="D1087" s="58"/>
      <c r="E1087" s="58"/>
      <c r="F1087" s="58"/>
      <c r="G1087" s="58"/>
      <c r="H1087" s="58"/>
      <c r="I1087" s="58"/>
      <c r="J1087" s="58"/>
    </row>
    <row r="1088" spans="2:10" x14ac:dyDescent="0.25">
      <c r="B1088" s="58"/>
      <c r="C1088" s="58"/>
      <c r="D1088" s="58"/>
      <c r="E1088" s="58"/>
      <c r="F1088" s="58"/>
      <c r="G1088" s="58"/>
      <c r="H1088" s="58"/>
      <c r="I1088" s="58"/>
      <c r="J1088" s="58"/>
    </row>
    <row r="1089" spans="2:10" x14ac:dyDescent="0.25">
      <c r="B1089" s="58"/>
      <c r="C1089" s="58"/>
      <c r="D1089" s="58"/>
      <c r="E1089" s="58"/>
      <c r="F1089" s="58"/>
      <c r="G1089" s="58"/>
      <c r="H1089" s="58"/>
      <c r="I1089" s="58"/>
      <c r="J1089" s="58"/>
    </row>
    <row r="1090" spans="2:10" x14ac:dyDescent="0.25">
      <c r="B1090" s="58"/>
      <c r="C1090" s="58"/>
      <c r="D1090" s="58"/>
      <c r="E1090" s="58"/>
      <c r="F1090" s="58"/>
      <c r="G1090" s="58"/>
      <c r="H1090" s="58"/>
      <c r="I1090" s="58"/>
      <c r="J1090" s="58"/>
    </row>
    <row r="1091" spans="2:10" x14ac:dyDescent="0.25">
      <c r="B1091" s="58"/>
      <c r="C1091" s="58"/>
      <c r="D1091" s="58"/>
      <c r="E1091" s="58"/>
      <c r="F1091" s="58"/>
      <c r="G1091" s="58"/>
      <c r="H1091" s="58"/>
      <c r="I1091" s="58"/>
      <c r="J1091" s="58"/>
    </row>
    <row r="1092" spans="2:10" x14ac:dyDescent="0.25">
      <c r="B1092" s="58"/>
      <c r="C1092" s="58"/>
      <c r="D1092" s="58"/>
      <c r="E1092" s="58"/>
      <c r="F1092" s="58"/>
      <c r="G1092" s="58"/>
      <c r="H1092" s="58"/>
      <c r="I1092" s="58"/>
      <c r="J1092" s="58"/>
    </row>
    <row r="1093" spans="2:10" x14ac:dyDescent="0.25">
      <c r="B1093" s="58"/>
      <c r="C1093" s="58"/>
      <c r="D1093" s="58"/>
      <c r="E1093" s="58"/>
      <c r="F1093" s="58"/>
      <c r="G1093" s="58"/>
      <c r="H1093" s="58"/>
      <c r="I1093" s="58"/>
      <c r="J1093" s="58"/>
    </row>
    <row r="1094" spans="2:10" x14ac:dyDescent="0.25">
      <c r="B1094" s="58"/>
      <c r="C1094" s="58"/>
      <c r="D1094" s="58"/>
      <c r="E1094" s="58"/>
      <c r="F1094" s="58"/>
      <c r="G1094" s="58"/>
      <c r="H1094" s="58"/>
      <c r="I1094" s="58"/>
      <c r="J1094" s="58"/>
    </row>
    <row r="1095" spans="2:10" x14ac:dyDescent="0.25">
      <c r="B1095" s="58"/>
      <c r="C1095" s="58"/>
      <c r="D1095" s="58"/>
      <c r="E1095" s="58"/>
      <c r="F1095" s="58"/>
      <c r="G1095" s="58"/>
      <c r="H1095" s="58"/>
      <c r="I1095" s="58"/>
      <c r="J1095" s="58"/>
    </row>
    <row r="1096" spans="2:10" x14ac:dyDescent="0.25">
      <c r="B1096" s="58"/>
      <c r="C1096" s="58"/>
      <c r="D1096" s="58"/>
      <c r="E1096" s="58"/>
      <c r="F1096" s="58"/>
      <c r="G1096" s="58"/>
      <c r="H1096" s="58"/>
      <c r="I1096" s="58"/>
      <c r="J1096" s="58"/>
    </row>
    <row r="1097" spans="2:10" x14ac:dyDescent="0.25">
      <c r="B1097" s="58"/>
      <c r="C1097" s="58"/>
      <c r="D1097" s="58"/>
      <c r="E1097" s="58"/>
      <c r="F1097" s="58"/>
      <c r="G1097" s="58"/>
      <c r="H1097" s="58"/>
      <c r="I1097" s="58"/>
      <c r="J1097" s="58"/>
    </row>
    <row r="1098" spans="2:10" x14ac:dyDescent="0.25">
      <c r="B1098" s="58"/>
      <c r="C1098" s="58"/>
      <c r="D1098" s="58"/>
      <c r="E1098" s="58"/>
      <c r="F1098" s="58"/>
      <c r="G1098" s="58"/>
      <c r="H1098" s="58"/>
      <c r="I1098" s="58"/>
      <c r="J1098" s="58"/>
    </row>
    <row r="1099" spans="2:10" x14ac:dyDescent="0.25">
      <c r="B1099" s="58"/>
      <c r="C1099" s="58"/>
      <c r="D1099" s="58"/>
      <c r="E1099" s="58"/>
      <c r="F1099" s="58"/>
      <c r="G1099" s="58"/>
      <c r="H1099" s="58"/>
      <c r="I1099" s="58"/>
      <c r="J1099" s="58"/>
    </row>
    <row r="1100" spans="2:10" x14ac:dyDescent="0.25">
      <c r="B1100" s="58"/>
      <c r="C1100" s="58"/>
      <c r="D1100" s="58"/>
      <c r="E1100" s="58"/>
      <c r="F1100" s="58"/>
      <c r="G1100" s="58"/>
      <c r="H1100" s="58"/>
      <c r="I1100" s="58"/>
      <c r="J1100" s="58"/>
    </row>
    <row r="1101" spans="2:10" x14ac:dyDescent="0.25">
      <c r="B1101" s="58"/>
      <c r="C1101" s="58"/>
      <c r="D1101" s="58"/>
      <c r="E1101" s="58"/>
      <c r="F1101" s="58"/>
      <c r="G1101" s="58"/>
      <c r="H1101" s="58"/>
      <c r="I1101" s="58"/>
      <c r="J1101" s="58"/>
    </row>
    <row r="1102" spans="2:10" x14ac:dyDescent="0.25">
      <c r="B1102" s="58"/>
      <c r="C1102" s="58"/>
      <c r="D1102" s="58"/>
      <c r="E1102" s="58"/>
      <c r="F1102" s="58"/>
      <c r="G1102" s="58"/>
      <c r="H1102" s="58"/>
      <c r="I1102" s="58"/>
      <c r="J1102" s="58"/>
    </row>
    <row r="1103" spans="2:10" x14ac:dyDescent="0.25">
      <c r="B1103" s="58"/>
      <c r="C1103" s="58"/>
      <c r="D1103" s="58"/>
      <c r="E1103" s="58"/>
      <c r="F1103" s="58"/>
      <c r="G1103" s="58"/>
      <c r="H1103" s="58"/>
      <c r="I1103" s="58"/>
      <c r="J1103" s="58"/>
    </row>
    <row r="1104" spans="2:10" x14ac:dyDescent="0.25">
      <c r="B1104" s="58"/>
      <c r="C1104" s="58"/>
      <c r="D1104" s="58"/>
      <c r="E1104" s="58"/>
      <c r="F1104" s="58"/>
      <c r="G1104" s="58"/>
      <c r="H1104" s="58"/>
      <c r="I1104" s="58"/>
      <c r="J1104" s="58"/>
    </row>
    <row r="1105" spans="2:10" x14ac:dyDescent="0.25">
      <c r="B1105" s="58"/>
      <c r="C1105" s="58"/>
      <c r="D1105" s="58"/>
      <c r="E1105" s="58"/>
      <c r="F1105" s="58"/>
      <c r="G1105" s="58"/>
      <c r="H1105" s="58"/>
      <c r="I1105" s="58"/>
      <c r="J1105" s="58"/>
    </row>
    <row r="1106" spans="2:10" x14ac:dyDescent="0.25">
      <c r="B1106" s="58"/>
      <c r="C1106" s="58"/>
      <c r="D1106" s="58"/>
      <c r="E1106" s="58"/>
      <c r="F1106" s="58"/>
      <c r="G1106" s="58"/>
      <c r="H1106" s="58"/>
      <c r="I1106" s="58"/>
      <c r="J1106" s="58"/>
    </row>
    <row r="1107" spans="2:10" x14ac:dyDescent="0.25">
      <c r="B1107" s="58"/>
      <c r="C1107" s="58"/>
      <c r="D1107" s="58"/>
      <c r="E1107" s="58"/>
      <c r="F1107" s="58"/>
      <c r="G1107" s="58"/>
      <c r="H1107" s="58"/>
      <c r="I1107" s="58"/>
      <c r="J1107" s="58"/>
    </row>
    <row r="1108" spans="2:10" x14ac:dyDescent="0.25">
      <c r="B1108" s="58"/>
      <c r="C1108" s="58"/>
      <c r="D1108" s="58"/>
      <c r="E1108" s="58"/>
      <c r="F1108" s="58"/>
      <c r="G1108" s="58"/>
      <c r="H1108" s="58"/>
      <c r="I1108" s="58"/>
      <c r="J1108" s="58"/>
    </row>
    <row r="1109" spans="2:10" x14ac:dyDescent="0.25">
      <c r="B1109" s="58"/>
      <c r="C1109" s="58"/>
      <c r="D1109" s="58"/>
      <c r="E1109" s="58"/>
      <c r="F1109" s="58"/>
      <c r="G1109" s="58"/>
      <c r="H1109" s="58"/>
      <c r="I1109" s="58"/>
      <c r="J1109" s="58"/>
    </row>
    <row r="1110" spans="2:10" x14ac:dyDescent="0.25">
      <c r="B1110" s="58"/>
      <c r="C1110" s="58"/>
      <c r="D1110" s="58"/>
      <c r="E1110" s="58"/>
      <c r="F1110" s="58"/>
      <c r="G1110" s="58"/>
      <c r="H1110" s="58"/>
      <c r="I1110" s="58"/>
      <c r="J1110" s="58"/>
    </row>
    <row r="1111" spans="2:10" x14ac:dyDescent="0.25">
      <c r="B1111" s="58"/>
      <c r="C1111" s="58"/>
      <c r="D1111" s="58"/>
      <c r="E1111" s="58"/>
      <c r="F1111" s="58"/>
      <c r="G1111" s="58"/>
      <c r="H1111" s="58"/>
      <c r="I1111" s="58"/>
      <c r="J1111" s="58"/>
    </row>
    <row r="1112" spans="2:10" x14ac:dyDescent="0.25">
      <c r="B1112" s="58"/>
      <c r="C1112" s="58"/>
      <c r="D1112" s="58"/>
      <c r="E1112" s="58"/>
      <c r="F1112" s="58"/>
      <c r="G1112" s="58"/>
      <c r="H1112" s="58"/>
      <c r="I1112" s="58"/>
      <c r="J1112" s="58"/>
    </row>
    <row r="1113" spans="2:10" x14ac:dyDescent="0.25">
      <c r="B1113" s="58"/>
      <c r="C1113" s="58"/>
      <c r="D1113" s="58"/>
      <c r="E1113" s="58"/>
      <c r="F1113" s="58"/>
      <c r="G1113" s="58"/>
      <c r="H1113" s="58"/>
      <c r="I1113" s="58"/>
      <c r="J1113" s="58"/>
    </row>
    <row r="1114" spans="2:10" x14ac:dyDescent="0.25">
      <c r="B1114" s="58"/>
      <c r="C1114" s="58"/>
      <c r="D1114" s="58"/>
      <c r="E1114" s="58"/>
      <c r="F1114" s="58"/>
      <c r="G1114" s="58"/>
      <c r="H1114" s="58"/>
      <c r="I1114" s="58"/>
      <c r="J1114" s="58"/>
    </row>
    <row r="1115" spans="2:10" x14ac:dyDescent="0.25">
      <c r="B1115" s="58"/>
      <c r="C1115" s="58"/>
      <c r="D1115" s="58"/>
      <c r="E1115" s="58"/>
      <c r="F1115" s="58"/>
      <c r="G1115" s="58"/>
      <c r="H1115" s="58"/>
      <c r="I1115" s="58"/>
      <c r="J1115" s="58"/>
    </row>
    <row r="1116" spans="2:10" x14ac:dyDescent="0.25">
      <c r="B1116" s="58"/>
      <c r="C1116" s="58"/>
      <c r="D1116" s="58"/>
      <c r="E1116" s="58"/>
      <c r="F1116" s="58"/>
      <c r="G1116" s="58"/>
      <c r="H1116" s="58"/>
      <c r="I1116" s="58"/>
      <c r="J1116" s="58"/>
    </row>
    <row r="1117" spans="2:10" x14ac:dyDescent="0.25">
      <c r="B1117" s="58"/>
      <c r="C1117" s="58"/>
      <c r="D1117" s="58"/>
      <c r="E1117" s="58"/>
      <c r="F1117" s="58"/>
      <c r="G1117" s="58"/>
      <c r="H1117" s="58"/>
      <c r="I1117" s="58"/>
      <c r="J1117" s="58"/>
    </row>
    <row r="1118" spans="2:10" x14ac:dyDescent="0.25">
      <c r="B1118" s="58"/>
      <c r="C1118" s="58"/>
      <c r="D1118" s="58"/>
      <c r="E1118" s="58"/>
      <c r="F1118" s="58"/>
      <c r="G1118" s="58"/>
      <c r="H1118" s="58"/>
      <c r="I1118" s="58"/>
      <c r="J1118" s="58"/>
    </row>
    <row r="1119" spans="2:10" x14ac:dyDescent="0.25">
      <c r="B1119" s="58"/>
      <c r="C1119" s="58"/>
      <c r="D1119" s="58"/>
      <c r="E1119" s="58"/>
      <c r="F1119" s="58"/>
      <c r="G1119" s="58"/>
      <c r="H1119" s="58"/>
      <c r="I1119" s="58"/>
      <c r="J1119" s="58"/>
    </row>
    <row r="1120" spans="2:10" x14ac:dyDescent="0.25">
      <c r="B1120" s="58"/>
      <c r="C1120" s="58"/>
      <c r="D1120" s="58"/>
      <c r="E1120" s="58"/>
      <c r="F1120" s="58"/>
      <c r="G1120" s="58"/>
      <c r="H1120" s="58"/>
      <c r="I1120" s="58"/>
      <c r="J1120" s="58"/>
    </row>
    <row r="1121" spans="2:10" x14ac:dyDescent="0.25">
      <c r="B1121" s="58"/>
      <c r="C1121" s="58"/>
      <c r="D1121" s="58"/>
      <c r="E1121" s="58"/>
      <c r="F1121" s="58"/>
      <c r="G1121" s="58"/>
      <c r="H1121" s="58"/>
      <c r="I1121" s="58"/>
      <c r="J1121" s="58"/>
    </row>
    <row r="1122" spans="2:10" x14ac:dyDescent="0.25">
      <c r="B1122" s="58"/>
      <c r="C1122" s="58"/>
      <c r="D1122" s="58"/>
      <c r="E1122" s="58"/>
      <c r="F1122" s="58"/>
      <c r="G1122" s="58"/>
      <c r="H1122" s="58"/>
      <c r="I1122" s="58"/>
      <c r="J1122" s="58"/>
    </row>
    <row r="1123" spans="2:10" x14ac:dyDescent="0.25">
      <c r="B1123" s="58"/>
      <c r="C1123" s="58"/>
      <c r="D1123" s="58"/>
      <c r="E1123" s="58"/>
      <c r="F1123" s="58"/>
      <c r="G1123" s="58"/>
      <c r="H1123" s="58"/>
      <c r="I1123" s="58"/>
      <c r="J1123" s="58"/>
    </row>
    <row r="1124" spans="2:10" x14ac:dyDescent="0.25">
      <c r="B1124" s="58"/>
      <c r="C1124" s="58"/>
      <c r="D1124" s="58"/>
      <c r="E1124" s="58"/>
      <c r="F1124" s="58"/>
      <c r="G1124" s="58"/>
      <c r="H1124" s="58"/>
      <c r="I1124" s="58"/>
      <c r="J1124" s="58"/>
    </row>
    <row r="1125" spans="2:10" x14ac:dyDescent="0.25">
      <c r="B1125" s="58"/>
      <c r="C1125" s="58"/>
      <c r="D1125" s="58"/>
      <c r="E1125" s="58"/>
      <c r="F1125" s="58"/>
      <c r="G1125" s="58"/>
      <c r="H1125" s="58"/>
      <c r="I1125" s="58"/>
      <c r="J1125" s="58"/>
    </row>
    <row r="1126" spans="2:10" x14ac:dyDescent="0.25">
      <c r="B1126" s="58"/>
      <c r="C1126" s="58"/>
      <c r="D1126" s="58"/>
      <c r="E1126" s="58"/>
      <c r="F1126" s="58"/>
      <c r="G1126" s="58"/>
      <c r="H1126" s="58"/>
      <c r="I1126" s="58"/>
      <c r="J1126" s="58"/>
    </row>
    <row r="1127" spans="2:10" x14ac:dyDescent="0.25">
      <c r="B1127" s="58"/>
      <c r="C1127" s="58"/>
      <c r="D1127" s="58"/>
      <c r="E1127" s="58"/>
      <c r="F1127" s="58"/>
      <c r="G1127" s="58"/>
      <c r="H1127" s="58"/>
      <c r="I1127" s="58"/>
      <c r="J1127" s="58"/>
    </row>
    <row r="1128" spans="2:10" x14ac:dyDescent="0.25">
      <c r="B1128" s="58"/>
      <c r="C1128" s="58"/>
      <c r="D1128" s="58"/>
      <c r="E1128" s="58"/>
      <c r="F1128" s="58"/>
      <c r="G1128" s="58"/>
      <c r="H1128" s="58"/>
      <c r="I1128" s="58"/>
      <c r="J1128" s="58"/>
    </row>
    <row r="1129" spans="2:10" x14ac:dyDescent="0.25">
      <c r="B1129" s="58"/>
      <c r="C1129" s="58"/>
      <c r="D1129" s="58"/>
      <c r="E1129" s="58"/>
      <c r="F1129" s="58"/>
      <c r="G1129" s="58"/>
      <c r="H1129" s="58"/>
      <c r="I1129" s="58"/>
      <c r="J1129" s="58"/>
    </row>
    <row r="1130" spans="2:10" x14ac:dyDescent="0.25">
      <c r="B1130" s="58"/>
      <c r="C1130" s="58"/>
      <c r="D1130" s="58"/>
      <c r="E1130" s="58"/>
      <c r="F1130" s="58"/>
      <c r="G1130" s="58"/>
      <c r="H1130" s="58"/>
      <c r="I1130" s="58"/>
      <c r="J1130" s="58"/>
    </row>
    <row r="1131" spans="2:10" x14ac:dyDescent="0.25">
      <c r="B1131" s="58"/>
      <c r="C1131" s="58"/>
      <c r="D1131" s="58"/>
      <c r="E1131" s="58"/>
      <c r="F1131" s="58"/>
      <c r="G1131" s="58"/>
      <c r="H1131" s="58"/>
      <c r="I1131" s="58"/>
      <c r="J1131" s="58"/>
    </row>
    <row r="1132" spans="2:10" x14ac:dyDescent="0.25">
      <c r="B1132" s="58"/>
      <c r="C1132" s="58"/>
      <c r="D1132" s="58"/>
      <c r="E1132" s="58"/>
      <c r="F1132" s="58"/>
      <c r="G1132" s="58"/>
      <c r="H1132" s="58"/>
      <c r="I1132" s="58"/>
      <c r="J1132" s="58"/>
    </row>
    <row r="1133" spans="2:10" x14ac:dyDescent="0.25">
      <c r="B1133" s="58"/>
      <c r="C1133" s="58"/>
      <c r="D1133" s="58"/>
      <c r="E1133" s="58"/>
      <c r="F1133" s="58"/>
      <c r="G1133" s="58"/>
      <c r="H1133" s="58"/>
      <c r="I1133" s="58"/>
      <c r="J1133" s="58"/>
    </row>
    <row r="1134" spans="2:10" x14ac:dyDescent="0.25">
      <c r="B1134" s="58"/>
      <c r="C1134" s="58"/>
      <c r="D1134" s="58"/>
      <c r="E1134" s="58"/>
      <c r="F1134" s="58"/>
      <c r="G1134" s="58"/>
      <c r="H1134" s="58"/>
      <c r="I1134" s="58"/>
      <c r="J1134" s="58"/>
    </row>
    <row r="1135" spans="2:10" x14ac:dyDescent="0.25">
      <c r="B1135" s="58"/>
      <c r="C1135" s="58"/>
      <c r="D1135" s="58"/>
      <c r="E1135" s="58"/>
      <c r="F1135" s="58"/>
      <c r="G1135" s="58"/>
      <c r="H1135" s="58"/>
      <c r="I1135" s="58"/>
      <c r="J1135" s="58"/>
    </row>
    <row r="1136" spans="2:10" x14ac:dyDescent="0.25">
      <c r="B1136" s="58"/>
      <c r="C1136" s="58"/>
      <c r="D1136" s="58"/>
      <c r="E1136" s="58"/>
      <c r="F1136" s="58"/>
      <c r="G1136" s="58"/>
      <c r="H1136" s="58"/>
      <c r="I1136" s="58"/>
      <c r="J1136" s="58"/>
    </row>
    <row r="1137" spans="2:10" x14ac:dyDescent="0.25">
      <c r="B1137" s="58"/>
      <c r="C1137" s="58"/>
      <c r="D1137" s="58"/>
      <c r="E1137" s="58"/>
      <c r="F1137" s="58"/>
      <c r="G1137" s="58"/>
      <c r="H1137" s="58"/>
      <c r="I1137" s="58"/>
      <c r="J1137" s="58"/>
    </row>
    <row r="1138" spans="2:10" x14ac:dyDescent="0.25">
      <c r="B1138" s="58"/>
      <c r="C1138" s="58"/>
      <c r="D1138" s="58"/>
      <c r="E1138" s="58"/>
      <c r="F1138" s="58"/>
      <c r="G1138" s="58"/>
      <c r="H1138" s="58"/>
      <c r="I1138" s="58"/>
      <c r="J1138" s="58"/>
    </row>
    <row r="1139" spans="2:10" x14ac:dyDescent="0.25">
      <c r="B1139" s="58"/>
      <c r="C1139" s="58"/>
      <c r="D1139" s="58"/>
      <c r="E1139" s="58"/>
      <c r="F1139" s="58"/>
      <c r="G1139" s="58"/>
      <c r="H1139" s="58"/>
      <c r="I1139" s="58"/>
      <c r="J1139" s="58"/>
    </row>
    <row r="1140" spans="2:10" x14ac:dyDescent="0.25">
      <c r="B1140" s="58"/>
      <c r="C1140" s="58"/>
      <c r="D1140" s="58"/>
      <c r="E1140" s="58"/>
      <c r="F1140" s="58"/>
      <c r="G1140" s="58"/>
      <c r="H1140" s="58"/>
      <c r="I1140" s="58"/>
      <c r="J1140" s="58"/>
    </row>
    <row r="1141" spans="2:10" x14ac:dyDescent="0.25">
      <c r="B1141" s="58"/>
      <c r="C1141" s="58"/>
      <c r="D1141" s="58"/>
      <c r="E1141" s="58"/>
      <c r="F1141" s="58"/>
      <c r="G1141" s="58"/>
      <c r="H1141" s="58"/>
      <c r="I1141" s="58"/>
      <c r="J1141" s="58"/>
    </row>
    <row r="1142" spans="2:10" x14ac:dyDescent="0.25">
      <c r="B1142" s="58"/>
      <c r="C1142" s="58"/>
      <c r="D1142" s="58"/>
      <c r="E1142" s="58"/>
      <c r="F1142" s="58"/>
      <c r="G1142" s="58"/>
      <c r="H1142" s="58"/>
      <c r="I1142" s="58"/>
      <c r="J1142" s="58"/>
    </row>
    <row r="1143" spans="2:10" x14ac:dyDescent="0.25">
      <c r="B1143" s="58"/>
      <c r="C1143" s="58"/>
      <c r="D1143" s="58"/>
      <c r="E1143" s="58"/>
      <c r="F1143" s="58"/>
      <c r="G1143" s="58"/>
      <c r="H1143" s="58"/>
      <c r="I1143" s="58"/>
      <c r="J1143" s="58"/>
    </row>
    <row r="1144" spans="2:10" x14ac:dyDescent="0.25">
      <c r="B1144" s="58"/>
      <c r="C1144" s="58"/>
      <c r="D1144" s="58"/>
      <c r="E1144" s="58"/>
      <c r="F1144" s="58"/>
      <c r="G1144" s="58"/>
      <c r="H1144" s="58"/>
      <c r="I1144" s="58"/>
      <c r="J1144" s="58"/>
    </row>
    <row r="1145" spans="2:10" x14ac:dyDescent="0.25">
      <c r="B1145" s="58"/>
      <c r="C1145" s="58"/>
      <c r="D1145" s="58"/>
      <c r="E1145" s="58"/>
      <c r="F1145" s="58"/>
      <c r="G1145" s="58"/>
      <c r="H1145" s="58"/>
      <c r="I1145" s="58"/>
      <c r="J1145" s="58"/>
    </row>
    <row r="1146" spans="2:10" x14ac:dyDescent="0.25">
      <c r="B1146" s="58"/>
      <c r="C1146" s="58"/>
      <c r="D1146" s="58"/>
      <c r="E1146" s="58"/>
      <c r="F1146" s="58"/>
      <c r="G1146" s="58"/>
      <c r="H1146" s="58"/>
      <c r="I1146" s="58"/>
      <c r="J1146" s="58"/>
    </row>
    <row r="1147" spans="2:10" x14ac:dyDescent="0.25">
      <c r="B1147" s="58"/>
      <c r="C1147" s="58"/>
      <c r="D1147" s="58"/>
      <c r="E1147" s="58"/>
      <c r="F1147" s="58"/>
      <c r="G1147" s="58"/>
      <c r="H1147" s="58"/>
      <c r="I1147" s="58"/>
      <c r="J1147" s="58"/>
    </row>
    <row r="1148" spans="2:10" x14ac:dyDescent="0.25">
      <c r="B1148" s="58"/>
      <c r="C1148" s="58"/>
      <c r="D1148" s="58"/>
      <c r="E1148" s="58"/>
      <c r="F1148" s="58"/>
      <c r="G1148" s="58"/>
      <c r="H1148" s="58"/>
      <c r="I1148" s="58"/>
      <c r="J1148" s="58"/>
    </row>
    <row r="1149" spans="2:10" x14ac:dyDescent="0.25">
      <c r="B1149" s="58"/>
      <c r="C1149" s="58"/>
      <c r="D1149" s="58"/>
      <c r="E1149" s="58"/>
      <c r="F1149" s="58"/>
      <c r="G1149" s="58"/>
      <c r="H1149" s="58"/>
      <c r="I1149" s="58"/>
      <c r="J1149" s="58"/>
    </row>
    <row r="1150" spans="2:10" x14ac:dyDescent="0.25">
      <c r="B1150" s="58"/>
      <c r="C1150" s="58"/>
      <c r="D1150" s="58"/>
      <c r="E1150" s="58"/>
      <c r="F1150" s="58"/>
      <c r="G1150" s="58"/>
      <c r="H1150" s="58"/>
      <c r="I1150" s="58"/>
      <c r="J1150" s="58"/>
    </row>
    <row r="1151" spans="2:10" x14ac:dyDescent="0.25">
      <c r="B1151" s="58"/>
      <c r="C1151" s="58"/>
      <c r="D1151" s="58"/>
      <c r="E1151" s="58"/>
      <c r="F1151" s="58"/>
      <c r="G1151" s="58"/>
      <c r="H1151" s="58"/>
      <c r="I1151" s="58"/>
      <c r="J1151" s="58"/>
    </row>
    <row r="1152" spans="2:10" x14ac:dyDescent="0.25">
      <c r="B1152" s="58"/>
      <c r="C1152" s="58"/>
      <c r="D1152" s="58"/>
      <c r="E1152" s="58"/>
      <c r="F1152" s="58"/>
      <c r="G1152" s="58"/>
      <c r="H1152" s="58"/>
      <c r="I1152" s="58"/>
      <c r="J1152" s="58"/>
    </row>
    <row r="1153" spans="2:10" x14ac:dyDescent="0.25">
      <c r="B1153" s="58"/>
      <c r="C1153" s="58"/>
      <c r="D1153" s="58"/>
      <c r="E1153" s="58"/>
      <c r="F1153" s="58"/>
      <c r="G1153" s="58"/>
      <c r="H1153" s="58"/>
      <c r="I1153" s="58"/>
      <c r="J1153" s="58"/>
    </row>
    <row r="1154" spans="2:10" x14ac:dyDescent="0.25">
      <c r="B1154" s="58"/>
      <c r="C1154" s="58"/>
      <c r="D1154" s="58"/>
      <c r="E1154" s="58"/>
      <c r="F1154" s="58"/>
      <c r="G1154" s="58"/>
      <c r="H1154" s="58"/>
      <c r="I1154" s="58"/>
      <c r="J1154" s="58"/>
    </row>
    <row r="1155" spans="2:10" x14ac:dyDescent="0.25">
      <c r="B1155" s="58"/>
      <c r="C1155" s="58"/>
      <c r="D1155" s="58"/>
      <c r="E1155" s="58"/>
      <c r="F1155" s="58"/>
      <c r="G1155" s="58"/>
      <c r="H1155" s="58"/>
      <c r="I1155" s="58"/>
      <c r="J1155" s="58"/>
    </row>
    <row r="1156" spans="2:10" x14ac:dyDescent="0.25">
      <c r="B1156" s="58"/>
      <c r="C1156" s="58"/>
      <c r="D1156" s="58"/>
      <c r="E1156" s="58"/>
      <c r="F1156" s="58"/>
      <c r="G1156" s="58"/>
      <c r="H1156" s="58"/>
      <c r="I1156" s="58"/>
      <c r="J1156" s="58"/>
    </row>
    <row r="1157" spans="2:10" x14ac:dyDescent="0.25">
      <c r="B1157" s="58"/>
      <c r="C1157" s="58"/>
      <c r="D1157" s="58"/>
      <c r="E1157" s="58"/>
      <c r="F1157" s="58"/>
      <c r="G1157" s="58"/>
      <c r="H1157" s="58"/>
      <c r="I1157" s="58"/>
      <c r="J1157" s="58"/>
    </row>
    <row r="1158" spans="2:10" x14ac:dyDescent="0.25">
      <c r="B1158" s="58"/>
      <c r="C1158" s="58"/>
      <c r="D1158" s="58"/>
      <c r="E1158" s="58"/>
      <c r="F1158" s="58"/>
      <c r="G1158" s="58"/>
      <c r="H1158" s="58"/>
      <c r="I1158" s="58"/>
      <c r="J1158" s="58"/>
    </row>
    <row r="1159" spans="2:10" x14ac:dyDescent="0.25">
      <c r="B1159" s="58"/>
      <c r="C1159" s="58"/>
      <c r="D1159" s="58"/>
      <c r="E1159" s="58"/>
      <c r="F1159" s="58"/>
      <c r="G1159" s="58"/>
      <c r="H1159" s="58"/>
      <c r="I1159" s="58"/>
      <c r="J1159" s="58"/>
    </row>
    <row r="1160" spans="2:10" x14ac:dyDescent="0.25">
      <c r="B1160" s="58"/>
      <c r="C1160" s="58"/>
      <c r="D1160" s="58"/>
      <c r="E1160" s="58"/>
      <c r="F1160" s="58"/>
      <c r="G1160" s="58"/>
      <c r="H1160" s="58"/>
      <c r="I1160" s="58"/>
      <c r="J1160" s="58"/>
    </row>
    <row r="1161" spans="2:10" x14ac:dyDescent="0.25">
      <c r="B1161" s="58"/>
      <c r="C1161" s="58"/>
      <c r="D1161" s="58"/>
      <c r="E1161" s="58"/>
      <c r="F1161" s="58"/>
      <c r="G1161" s="58"/>
      <c r="H1161" s="58"/>
      <c r="I1161" s="58"/>
      <c r="J1161" s="58"/>
    </row>
    <row r="1162" spans="2:10" x14ac:dyDescent="0.25">
      <c r="B1162" s="58"/>
      <c r="C1162" s="58"/>
      <c r="D1162" s="58"/>
      <c r="E1162" s="58"/>
      <c r="F1162" s="58"/>
      <c r="G1162" s="58"/>
      <c r="H1162" s="58"/>
      <c r="I1162" s="58"/>
      <c r="J1162" s="58"/>
    </row>
    <row r="1163" spans="2:10" x14ac:dyDescent="0.25">
      <c r="B1163" s="58"/>
      <c r="C1163" s="58"/>
      <c r="D1163" s="58"/>
      <c r="E1163" s="58"/>
      <c r="F1163" s="58"/>
      <c r="G1163" s="58"/>
      <c r="H1163" s="58"/>
      <c r="I1163" s="58"/>
      <c r="J1163" s="58"/>
    </row>
    <row r="1164" spans="2:10" x14ac:dyDescent="0.25">
      <c r="B1164" s="58"/>
      <c r="C1164" s="58"/>
      <c r="D1164" s="58"/>
      <c r="E1164" s="58"/>
      <c r="F1164" s="58"/>
      <c r="G1164" s="58"/>
      <c r="H1164" s="58"/>
      <c r="I1164" s="58"/>
      <c r="J1164" s="58"/>
    </row>
    <row r="1165" spans="2:10" x14ac:dyDescent="0.25">
      <c r="B1165" s="58"/>
      <c r="C1165" s="58"/>
      <c r="D1165" s="58"/>
      <c r="E1165" s="58"/>
      <c r="F1165" s="58"/>
      <c r="G1165" s="58"/>
      <c r="H1165" s="58"/>
      <c r="I1165" s="58"/>
      <c r="J1165" s="58"/>
    </row>
    <row r="1166" spans="2:10" x14ac:dyDescent="0.25">
      <c r="B1166" s="58"/>
      <c r="C1166" s="58"/>
      <c r="D1166" s="58"/>
      <c r="E1166" s="58"/>
      <c r="F1166" s="58"/>
      <c r="G1166" s="58"/>
      <c r="H1166" s="58"/>
      <c r="I1166" s="58"/>
      <c r="J1166" s="58"/>
    </row>
    <row r="1167" spans="2:10" x14ac:dyDescent="0.25">
      <c r="B1167" s="58"/>
      <c r="C1167" s="58"/>
      <c r="D1167" s="58"/>
      <c r="E1167" s="58"/>
      <c r="F1167" s="58"/>
      <c r="G1167" s="58"/>
      <c r="H1167" s="58"/>
      <c r="I1167" s="58"/>
      <c r="J1167" s="58"/>
    </row>
    <row r="1168" spans="2:10" x14ac:dyDescent="0.25">
      <c r="B1168" s="58"/>
      <c r="C1168" s="58"/>
      <c r="D1168" s="58"/>
      <c r="E1168" s="58"/>
      <c r="F1168" s="58"/>
      <c r="G1168" s="58"/>
      <c r="H1168" s="58"/>
      <c r="I1168" s="58"/>
      <c r="J1168" s="58"/>
    </row>
    <row r="1169" spans="2:10" x14ac:dyDescent="0.25">
      <c r="B1169" s="58"/>
      <c r="C1169" s="58"/>
      <c r="D1169" s="58"/>
      <c r="E1169" s="58"/>
      <c r="F1169" s="58"/>
      <c r="G1169" s="58"/>
      <c r="H1169" s="58"/>
      <c r="I1169" s="58"/>
      <c r="J1169" s="58"/>
    </row>
    <row r="1170" spans="2:10" x14ac:dyDescent="0.25">
      <c r="B1170" s="58"/>
      <c r="C1170" s="58"/>
      <c r="D1170" s="58"/>
      <c r="E1170" s="58"/>
      <c r="F1170" s="58"/>
      <c r="G1170" s="58"/>
      <c r="H1170" s="58"/>
      <c r="I1170" s="58"/>
      <c r="J1170" s="58"/>
    </row>
    <row r="1171" spans="2:10" x14ac:dyDescent="0.25">
      <c r="B1171" s="58"/>
      <c r="C1171" s="58"/>
      <c r="D1171" s="58"/>
      <c r="E1171" s="58"/>
      <c r="F1171" s="58"/>
      <c r="G1171" s="58"/>
      <c r="H1171" s="58"/>
      <c r="I1171" s="58"/>
      <c r="J1171" s="58"/>
    </row>
    <row r="1172" spans="2:10" x14ac:dyDescent="0.25">
      <c r="B1172" s="58"/>
      <c r="C1172" s="58"/>
      <c r="D1172" s="58"/>
      <c r="E1172" s="58"/>
      <c r="F1172" s="58"/>
      <c r="G1172" s="58"/>
      <c r="H1172" s="58"/>
      <c r="I1172" s="58"/>
      <c r="J1172" s="58"/>
    </row>
    <row r="1173" spans="2:10" x14ac:dyDescent="0.25">
      <c r="B1173" s="58"/>
      <c r="C1173" s="58"/>
      <c r="D1173" s="58"/>
      <c r="E1173" s="58"/>
      <c r="F1173" s="58"/>
      <c r="G1173" s="58"/>
      <c r="H1173" s="58"/>
      <c r="I1173" s="58"/>
      <c r="J1173" s="58"/>
    </row>
    <row r="1174" spans="2:10" x14ac:dyDescent="0.25">
      <c r="B1174" s="58"/>
      <c r="C1174" s="58"/>
      <c r="D1174" s="58"/>
      <c r="E1174" s="58"/>
      <c r="F1174" s="58"/>
      <c r="G1174" s="58"/>
      <c r="H1174" s="58"/>
      <c r="I1174" s="58"/>
      <c r="J1174" s="58"/>
    </row>
    <row r="1175" spans="2:10" x14ac:dyDescent="0.25">
      <c r="B1175" s="58"/>
      <c r="C1175" s="58"/>
      <c r="D1175" s="58"/>
      <c r="E1175" s="58"/>
      <c r="F1175" s="58"/>
      <c r="G1175" s="58"/>
      <c r="H1175" s="58"/>
      <c r="I1175" s="58"/>
      <c r="J1175" s="58"/>
    </row>
    <row r="1176" spans="2:10" x14ac:dyDescent="0.25">
      <c r="B1176" s="58"/>
      <c r="C1176" s="58"/>
      <c r="D1176" s="58"/>
      <c r="E1176" s="58"/>
      <c r="F1176" s="58"/>
      <c r="G1176" s="58"/>
      <c r="H1176" s="58"/>
      <c r="I1176" s="58"/>
      <c r="J1176" s="58"/>
    </row>
    <row r="1177" spans="2:10" x14ac:dyDescent="0.25">
      <c r="B1177" s="58"/>
      <c r="C1177" s="58"/>
      <c r="D1177" s="58"/>
      <c r="E1177" s="58"/>
      <c r="F1177" s="58"/>
      <c r="G1177" s="58"/>
      <c r="H1177" s="58"/>
      <c r="I1177" s="58"/>
      <c r="J1177" s="58"/>
    </row>
    <row r="1178" spans="2:10" x14ac:dyDescent="0.25">
      <c r="B1178" s="58"/>
      <c r="C1178" s="58"/>
      <c r="D1178" s="58"/>
      <c r="E1178" s="58"/>
      <c r="F1178" s="58"/>
      <c r="G1178" s="58"/>
      <c r="H1178" s="58"/>
      <c r="I1178" s="58"/>
      <c r="J1178" s="58"/>
    </row>
    <row r="1179" spans="2:10" x14ac:dyDescent="0.25">
      <c r="B1179" s="58"/>
      <c r="C1179" s="58"/>
      <c r="D1179" s="58"/>
      <c r="E1179" s="58"/>
      <c r="F1179" s="58"/>
      <c r="G1179" s="58"/>
      <c r="H1179" s="58"/>
      <c r="I1179" s="58"/>
      <c r="J1179" s="58"/>
    </row>
    <row r="1180" spans="2:10" x14ac:dyDescent="0.25">
      <c r="B1180" s="58"/>
      <c r="C1180" s="58"/>
      <c r="D1180" s="58"/>
      <c r="E1180" s="58"/>
      <c r="F1180" s="58"/>
      <c r="G1180" s="58"/>
      <c r="H1180" s="58"/>
      <c r="I1180" s="58"/>
      <c r="J1180" s="58"/>
    </row>
    <row r="1181" spans="2:10" x14ac:dyDescent="0.25">
      <c r="B1181" s="58"/>
      <c r="C1181" s="58"/>
      <c r="D1181" s="58"/>
      <c r="E1181" s="58"/>
      <c r="F1181" s="58"/>
      <c r="G1181" s="58"/>
      <c r="H1181" s="58"/>
      <c r="I1181" s="58"/>
      <c r="J1181" s="58"/>
    </row>
    <row r="1182" spans="2:10" x14ac:dyDescent="0.25">
      <c r="B1182" s="58"/>
      <c r="C1182" s="58"/>
      <c r="D1182" s="58"/>
      <c r="E1182" s="58"/>
      <c r="F1182" s="58"/>
      <c r="G1182" s="58"/>
      <c r="H1182" s="58"/>
      <c r="I1182" s="58"/>
      <c r="J1182" s="58"/>
    </row>
    <row r="1183" spans="2:10" x14ac:dyDescent="0.25">
      <c r="B1183" s="58"/>
      <c r="C1183" s="58"/>
      <c r="D1183" s="58"/>
      <c r="E1183" s="58"/>
      <c r="F1183" s="58"/>
      <c r="G1183" s="58"/>
      <c r="H1183" s="58"/>
      <c r="I1183" s="58"/>
      <c r="J1183" s="58"/>
    </row>
    <row r="1184" spans="2:10" x14ac:dyDescent="0.25">
      <c r="B1184" s="58"/>
      <c r="C1184" s="58"/>
      <c r="D1184" s="58"/>
      <c r="E1184" s="58"/>
      <c r="F1184" s="58"/>
      <c r="G1184" s="58"/>
      <c r="H1184" s="58"/>
      <c r="I1184" s="58"/>
      <c r="J1184" s="58"/>
    </row>
    <row r="1185" spans="2:10" x14ac:dyDescent="0.25">
      <c r="B1185" s="58"/>
      <c r="C1185" s="58"/>
      <c r="D1185" s="58"/>
      <c r="E1185" s="58"/>
      <c r="F1185" s="58"/>
      <c r="G1185" s="58"/>
      <c r="H1185" s="58"/>
      <c r="I1185" s="58"/>
      <c r="J1185" s="58"/>
    </row>
    <row r="1186" spans="2:10" x14ac:dyDescent="0.25">
      <c r="B1186" s="58"/>
      <c r="C1186" s="58"/>
      <c r="D1186" s="58"/>
      <c r="E1186" s="58"/>
      <c r="F1186" s="58"/>
      <c r="G1186" s="58"/>
      <c r="H1186" s="58"/>
      <c r="I1186" s="58"/>
      <c r="J1186" s="58"/>
    </row>
    <row r="1187" spans="2:10" x14ac:dyDescent="0.25">
      <c r="B1187" s="58"/>
      <c r="C1187" s="58"/>
      <c r="D1187" s="58"/>
      <c r="E1187" s="58"/>
      <c r="F1187" s="58"/>
      <c r="G1187" s="58"/>
      <c r="H1187" s="58"/>
      <c r="I1187" s="58"/>
      <c r="J1187" s="58"/>
    </row>
    <row r="1188" spans="2:10" x14ac:dyDescent="0.25">
      <c r="B1188" s="58"/>
      <c r="C1188" s="58"/>
      <c r="D1188" s="58"/>
      <c r="E1188" s="58"/>
      <c r="F1188" s="58"/>
      <c r="G1188" s="58"/>
      <c r="H1188" s="58"/>
      <c r="I1188" s="58"/>
      <c r="J1188" s="58"/>
    </row>
    <row r="1189" spans="2:10" x14ac:dyDescent="0.25">
      <c r="B1189" s="58"/>
      <c r="C1189" s="58"/>
      <c r="D1189" s="58"/>
      <c r="E1189" s="58"/>
      <c r="F1189" s="58"/>
      <c r="G1189" s="58"/>
      <c r="H1189" s="58"/>
      <c r="I1189" s="58"/>
      <c r="J1189" s="58"/>
    </row>
    <row r="1190" spans="2:10" x14ac:dyDescent="0.25">
      <c r="B1190" s="58"/>
      <c r="C1190" s="58"/>
      <c r="D1190" s="58"/>
      <c r="E1190" s="58"/>
      <c r="F1190" s="58"/>
      <c r="G1190" s="58"/>
      <c r="H1190" s="58"/>
      <c r="I1190" s="58"/>
      <c r="J1190" s="58"/>
    </row>
    <row r="1191" spans="2:10" x14ac:dyDescent="0.25">
      <c r="B1191" s="58"/>
      <c r="C1191" s="58"/>
      <c r="D1191" s="58"/>
      <c r="E1191" s="58"/>
      <c r="F1191" s="58"/>
      <c r="G1191" s="58"/>
      <c r="H1191" s="58"/>
      <c r="I1191" s="58"/>
      <c r="J1191" s="58"/>
    </row>
    <row r="1192" spans="2:10" x14ac:dyDescent="0.25">
      <c r="B1192" s="58"/>
      <c r="C1192" s="58"/>
      <c r="D1192" s="58"/>
      <c r="E1192" s="58"/>
      <c r="F1192" s="58"/>
      <c r="G1192" s="58"/>
      <c r="H1192" s="58"/>
      <c r="I1192" s="58"/>
      <c r="J1192" s="58"/>
    </row>
    <row r="1193" spans="2:10" x14ac:dyDescent="0.25">
      <c r="B1193" s="58"/>
      <c r="C1193" s="58"/>
      <c r="D1193" s="58"/>
      <c r="E1193" s="58"/>
      <c r="F1193" s="58"/>
      <c r="G1193" s="58"/>
      <c r="H1193" s="58"/>
      <c r="I1193" s="58"/>
      <c r="J1193" s="58"/>
    </row>
    <row r="1194" spans="2:10" x14ac:dyDescent="0.25">
      <c r="B1194" s="58"/>
      <c r="C1194" s="58"/>
      <c r="D1194" s="58"/>
      <c r="E1194" s="58"/>
      <c r="F1194" s="58"/>
      <c r="G1194" s="58"/>
      <c r="H1194" s="58"/>
      <c r="I1194" s="58"/>
      <c r="J1194" s="58"/>
    </row>
    <row r="1195" spans="2:10" x14ac:dyDescent="0.25">
      <c r="B1195" s="58"/>
      <c r="C1195" s="58"/>
      <c r="D1195" s="58"/>
      <c r="E1195" s="58"/>
      <c r="F1195" s="58"/>
      <c r="G1195" s="58"/>
      <c r="H1195" s="58"/>
      <c r="I1195" s="58"/>
      <c r="J1195" s="58"/>
    </row>
    <row r="1196" spans="2:10" x14ac:dyDescent="0.25">
      <c r="B1196" s="58"/>
      <c r="C1196" s="58"/>
      <c r="D1196" s="58"/>
      <c r="E1196" s="58"/>
      <c r="F1196" s="58"/>
      <c r="G1196" s="58"/>
      <c r="H1196" s="58"/>
      <c r="I1196" s="58"/>
      <c r="J1196" s="58"/>
    </row>
    <row r="1197" spans="2:10" x14ac:dyDescent="0.25">
      <c r="B1197" s="58"/>
      <c r="C1197" s="58"/>
      <c r="D1197" s="58"/>
      <c r="E1197" s="58"/>
      <c r="F1197" s="58"/>
      <c r="G1197" s="58"/>
      <c r="H1197" s="58"/>
      <c r="I1197" s="58"/>
      <c r="J1197" s="58"/>
    </row>
    <row r="1198" spans="2:10" x14ac:dyDescent="0.25">
      <c r="B1198" s="58"/>
      <c r="C1198" s="58"/>
      <c r="D1198" s="58"/>
      <c r="E1198" s="58"/>
      <c r="F1198" s="58"/>
      <c r="G1198" s="58"/>
      <c r="H1198" s="58"/>
      <c r="I1198" s="58"/>
      <c r="J1198" s="58"/>
    </row>
    <row r="1199" spans="2:10" x14ac:dyDescent="0.25">
      <c r="B1199" s="58"/>
      <c r="C1199" s="58"/>
      <c r="D1199" s="58"/>
      <c r="E1199" s="58"/>
      <c r="F1199" s="58"/>
      <c r="G1199" s="58"/>
      <c r="H1199" s="58"/>
      <c r="I1199" s="58"/>
      <c r="J1199" s="58"/>
    </row>
    <row r="1200" spans="2:10" x14ac:dyDescent="0.25">
      <c r="B1200" s="58"/>
      <c r="C1200" s="58"/>
      <c r="D1200" s="58"/>
      <c r="E1200" s="58"/>
      <c r="F1200" s="58"/>
      <c r="G1200" s="58"/>
      <c r="H1200" s="58"/>
      <c r="I1200" s="58"/>
      <c r="J1200" s="58"/>
    </row>
    <row r="1201" spans="2:10" x14ac:dyDescent="0.25">
      <c r="B1201" s="58"/>
      <c r="C1201" s="58"/>
      <c r="D1201" s="58"/>
      <c r="E1201" s="58"/>
      <c r="F1201" s="58"/>
      <c r="G1201" s="58"/>
      <c r="H1201" s="58"/>
      <c r="I1201" s="58"/>
      <c r="J1201" s="58"/>
    </row>
    <row r="1202" spans="2:10" x14ac:dyDescent="0.25">
      <c r="B1202" s="58"/>
      <c r="C1202" s="58"/>
      <c r="D1202" s="58"/>
      <c r="E1202" s="58"/>
      <c r="F1202" s="58"/>
      <c r="G1202" s="58"/>
      <c r="H1202" s="58"/>
      <c r="I1202" s="58"/>
      <c r="J1202" s="58"/>
    </row>
    <row r="1203" spans="2:10" x14ac:dyDescent="0.25">
      <c r="B1203" s="58"/>
      <c r="C1203" s="58"/>
      <c r="D1203" s="58"/>
      <c r="E1203" s="58"/>
      <c r="F1203" s="58"/>
      <c r="G1203" s="58"/>
      <c r="H1203" s="58"/>
      <c r="I1203" s="58"/>
      <c r="J1203" s="58"/>
    </row>
    <row r="1204" spans="2:10" x14ac:dyDescent="0.25">
      <c r="B1204" s="58"/>
      <c r="C1204" s="58"/>
      <c r="D1204" s="58"/>
      <c r="E1204" s="58"/>
      <c r="F1204" s="58"/>
      <c r="G1204" s="58"/>
      <c r="H1204" s="58"/>
      <c r="I1204" s="58"/>
      <c r="J1204" s="58"/>
    </row>
    <row r="1205" spans="2:10" x14ac:dyDescent="0.25">
      <c r="B1205" s="58"/>
      <c r="C1205" s="58"/>
      <c r="D1205" s="58"/>
      <c r="E1205" s="58"/>
      <c r="F1205" s="58"/>
      <c r="G1205" s="58"/>
      <c r="H1205" s="58"/>
      <c r="I1205" s="58"/>
      <c r="J1205" s="58"/>
    </row>
    <row r="1206" spans="2:10" x14ac:dyDescent="0.25">
      <c r="B1206" s="58"/>
      <c r="C1206" s="58"/>
      <c r="D1206" s="58"/>
      <c r="E1206" s="58"/>
      <c r="F1206" s="58"/>
      <c r="G1206" s="58"/>
      <c r="H1206" s="58"/>
      <c r="I1206" s="58"/>
      <c r="J1206" s="58"/>
    </row>
    <row r="1207" spans="2:10" x14ac:dyDescent="0.25">
      <c r="B1207" s="58"/>
      <c r="C1207" s="58"/>
      <c r="D1207" s="58"/>
      <c r="E1207" s="58"/>
      <c r="F1207" s="58"/>
      <c r="G1207" s="58"/>
      <c r="H1207" s="58"/>
      <c r="I1207" s="58"/>
      <c r="J1207" s="58"/>
    </row>
    <row r="1208" spans="2:10" x14ac:dyDescent="0.25">
      <c r="B1208" s="58"/>
      <c r="C1208" s="58"/>
      <c r="D1208" s="58"/>
      <c r="E1208" s="58"/>
      <c r="F1208" s="58"/>
      <c r="G1208" s="58"/>
      <c r="H1208" s="58"/>
      <c r="I1208" s="58"/>
      <c r="J1208" s="58"/>
    </row>
    <row r="1209" spans="2:10" x14ac:dyDescent="0.25">
      <c r="B1209" s="58"/>
      <c r="C1209" s="58"/>
      <c r="D1209" s="58"/>
      <c r="E1209" s="58"/>
      <c r="F1209" s="58"/>
      <c r="G1209" s="58"/>
      <c r="H1209" s="58"/>
      <c r="I1209" s="58"/>
      <c r="J1209" s="58"/>
    </row>
    <row r="1210" spans="2:10" x14ac:dyDescent="0.25">
      <c r="B1210" s="58"/>
      <c r="C1210" s="58"/>
      <c r="D1210" s="58"/>
      <c r="E1210" s="58"/>
      <c r="F1210" s="58"/>
      <c r="G1210" s="58"/>
      <c r="H1210" s="58"/>
      <c r="I1210" s="58"/>
      <c r="J1210" s="58"/>
    </row>
    <row r="1211" spans="2:10" x14ac:dyDescent="0.25">
      <c r="B1211" s="58"/>
      <c r="C1211" s="58"/>
      <c r="D1211" s="58"/>
      <c r="E1211" s="58"/>
      <c r="F1211" s="58"/>
      <c r="G1211" s="58"/>
      <c r="H1211" s="58"/>
      <c r="I1211" s="58"/>
      <c r="J1211" s="58"/>
    </row>
    <row r="1212" spans="2:10" x14ac:dyDescent="0.25">
      <c r="B1212" s="58"/>
      <c r="C1212" s="58"/>
      <c r="D1212" s="58"/>
      <c r="E1212" s="58"/>
      <c r="F1212" s="58"/>
      <c r="G1212" s="58"/>
      <c r="H1212" s="58"/>
      <c r="I1212" s="58"/>
      <c r="J1212" s="58"/>
    </row>
    <row r="1213" spans="2:10" x14ac:dyDescent="0.25">
      <c r="B1213" s="58"/>
      <c r="C1213" s="58"/>
      <c r="D1213" s="58"/>
      <c r="E1213" s="58"/>
      <c r="F1213" s="58"/>
      <c r="G1213" s="58"/>
      <c r="H1213" s="58"/>
      <c r="I1213" s="58"/>
      <c r="J1213" s="58"/>
    </row>
    <row r="1214" spans="2:10" x14ac:dyDescent="0.25">
      <c r="B1214" s="58"/>
      <c r="C1214" s="58"/>
      <c r="D1214" s="58"/>
      <c r="E1214" s="58"/>
      <c r="F1214" s="58"/>
      <c r="G1214" s="58"/>
      <c r="H1214" s="58"/>
      <c r="I1214" s="58"/>
      <c r="J1214" s="58"/>
    </row>
    <row r="1215" spans="2:10" x14ac:dyDescent="0.25">
      <c r="B1215" s="58"/>
      <c r="C1215" s="58"/>
      <c r="D1215" s="58"/>
      <c r="E1215" s="58"/>
      <c r="F1215" s="58"/>
      <c r="G1215" s="58"/>
      <c r="H1215" s="58"/>
      <c r="I1215" s="58"/>
      <c r="J1215" s="58"/>
    </row>
    <row r="1216" spans="2:10" x14ac:dyDescent="0.25">
      <c r="B1216" s="58"/>
      <c r="C1216" s="58"/>
      <c r="D1216" s="58"/>
      <c r="E1216" s="58"/>
      <c r="F1216" s="58"/>
      <c r="G1216" s="58"/>
      <c r="H1216" s="58"/>
      <c r="I1216" s="58"/>
      <c r="J1216" s="58"/>
    </row>
    <row r="1217" spans="2:10" x14ac:dyDescent="0.25">
      <c r="B1217" s="58"/>
      <c r="C1217" s="58"/>
      <c r="D1217" s="58"/>
      <c r="E1217" s="58"/>
      <c r="F1217" s="58"/>
      <c r="G1217" s="58"/>
      <c r="H1217" s="58"/>
      <c r="I1217" s="58"/>
      <c r="J1217" s="58"/>
    </row>
    <row r="1218" spans="2:10" x14ac:dyDescent="0.25">
      <c r="B1218" s="58"/>
      <c r="C1218" s="58"/>
      <c r="D1218" s="58"/>
      <c r="E1218" s="58"/>
      <c r="F1218" s="58"/>
      <c r="G1218" s="58"/>
      <c r="H1218" s="58"/>
      <c r="I1218" s="58"/>
      <c r="J1218" s="58"/>
    </row>
    <row r="1219" spans="2:10" x14ac:dyDescent="0.25">
      <c r="B1219" s="58"/>
      <c r="C1219" s="58"/>
      <c r="D1219" s="58"/>
      <c r="E1219" s="58"/>
      <c r="F1219" s="58"/>
      <c r="G1219" s="58"/>
      <c r="H1219" s="58"/>
      <c r="I1219" s="58"/>
      <c r="J1219" s="58"/>
    </row>
    <row r="1220" spans="2:10" x14ac:dyDescent="0.25">
      <c r="B1220" s="58"/>
      <c r="C1220" s="58"/>
      <c r="D1220" s="58"/>
      <c r="E1220" s="58"/>
      <c r="F1220" s="58"/>
      <c r="G1220" s="58"/>
      <c r="H1220" s="58"/>
      <c r="I1220" s="58"/>
      <c r="J1220" s="58"/>
    </row>
    <row r="1221" spans="2:10" x14ac:dyDescent="0.25">
      <c r="B1221" s="58"/>
      <c r="C1221" s="58"/>
      <c r="D1221" s="58"/>
      <c r="E1221" s="58"/>
      <c r="F1221" s="58"/>
      <c r="G1221" s="58"/>
      <c r="H1221" s="58"/>
      <c r="I1221" s="58"/>
      <c r="J1221" s="58"/>
    </row>
    <row r="1222" spans="2:10" x14ac:dyDescent="0.25">
      <c r="B1222" s="58"/>
      <c r="C1222" s="58"/>
      <c r="D1222" s="58"/>
      <c r="E1222" s="58"/>
      <c r="F1222" s="58"/>
      <c r="G1222" s="58"/>
      <c r="H1222" s="58"/>
      <c r="I1222" s="58"/>
      <c r="J1222" s="58"/>
    </row>
    <row r="1223" spans="2:10" x14ac:dyDescent="0.25">
      <c r="B1223" s="58"/>
      <c r="C1223" s="58"/>
      <c r="D1223" s="58"/>
      <c r="E1223" s="58"/>
      <c r="F1223" s="58"/>
      <c r="G1223" s="58"/>
      <c r="H1223" s="58"/>
      <c r="I1223" s="58"/>
      <c r="J1223" s="58"/>
    </row>
    <row r="1224" spans="2:10" x14ac:dyDescent="0.25">
      <c r="B1224" s="58"/>
      <c r="C1224" s="58"/>
      <c r="D1224" s="58"/>
      <c r="E1224" s="58"/>
      <c r="F1224" s="58"/>
      <c r="G1224" s="58"/>
      <c r="H1224" s="58"/>
      <c r="I1224" s="58"/>
      <c r="J1224" s="58"/>
    </row>
    <row r="1225" spans="2:10" x14ac:dyDescent="0.25">
      <c r="B1225" s="58"/>
      <c r="C1225" s="58"/>
      <c r="D1225" s="58"/>
      <c r="E1225" s="58"/>
      <c r="F1225" s="58"/>
      <c r="G1225" s="58"/>
      <c r="H1225" s="58"/>
      <c r="I1225" s="58"/>
      <c r="J1225" s="58"/>
    </row>
    <row r="1226" spans="2:10" x14ac:dyDescent="0.25">
      <c r="B1226" s="58"/>
      <c r="C1226" s="58"/>
      <c r="D1226" s="58"/>
      <c r="E1226" s="58"/>
      <c r="F1226" s="58"/>
      <c r="G1226" s="58"/>
      <c r="H1226" s="58"/>
      <c r="I1226" s="58"/>
      <c r="J1226" s="58"/>
    </row>
    <row r="1227" spans="2:10" x14ac:dyDescent="0.25">
      <c r="B1227" s="58"/>
      <c r="C1227" s="58"/>
      <c r="D1227" s="58"/>
      <c r="E1227" s="58"/>
      <c r="F1227" s="58"/>
      <c r="G1227" s="58"/>
      <c r="H1227" s="58"/>
      <c r="I1227" s="58"/>
      <c r="J1227" s="58"/>
    </row>
    <row r="1228" spans="2:10" x14ac:dyDescent="0.25">
      <c r="B1228" s="58"/>
      <c r="C1228" s="58"/>
      <c r="D1228" s="58"/>
      <c r="E1228" s="58"/>
      <c r="F1228" s="58"/>
      <c r="G1228" s="58"/>
      <c r="H1228" s="58"/>
      <c r="I1228" s="58"/>
      <c r="J1228" s="58"/>
    </row>
    <row r="1229" spans="2:10" x14ac:dyDescent="0.25">
      <c r="B1229" s="58"/>
      <c r="C1229" s="58"/>
      <c r="D1229" s="58"/>
      <c r="E1229" s="58"/>
      <c r="F1229" s="58"/>
      <c r="G1229" s="58"/>
      <c r="H1229" s="58"/>
      <c r="I1229" s="58"/>
      <c r="J1229" s="58"/>
    </row>
    <row r="1230" spans="2:10" x14ac:dyDescent="0.25">
      <c r="B1230" s="58"/>
      <c r="C1230" s="58"/>
      <c r="D1230" s="58"/>
      <c r="E1230" s="58"/>
      <c r="F1230" s="58"/>
      <c r="G1230" s="58"/>
      <c r="H1230" s="58"/>
      <c r="I1230" s="58"/>
      <c r="J1230" s="58"/>
    </row>
    <row r="1231" spans="2:10" x14ac:dyDescent="0.25">
      <c r="B1231" s="58"/>
      <c r="C1231" s="58"/>
      <c r="D1231" s="58"/>
      <c r="E1231" s="58"/>
      <c r="F1231" s="58"/>
      <c r="G1231" s="58"/>
      <c r="H1231" s="58"/>
      <c r="I1231" s="58"/>
      <c r="J1231" s="58"/>
    </row>
    <row r="1232" spans="2:10" x14ac:dyDescent="0.25">
      <c r="B1232" s="58"/>
      <c r="C1232" s="58"/>
      <c r="D1232" s="58"/>
      <c r="E1232" s="58"/>
      <c r="F1232" s="58"/>
      <c r="G1232" s="58"/>
      <c r="H1232" s="58"/>
      <c r="I1232" s="58"/>
      <c r="J1232" s="58"/>
    </row>
    <row r="1233" spans="2:10" x14ac:dyDescent="0.25">
      <c r="B1233" s="58"/>
      <c r="C1233" s="58"/>
      <c r="D1233" s="58"/>
      <c r="E1233" s="58"/>
      <c r="F1233" s="58"/>
      <c r="G1233" s="58"/>
      <c r="H1233" s="58"/>
      <c r="I1233" s="58"/>
      <c r="J1233" s="58"/>
    </row>
    <row r="1234" spans="2:10" x14ac:dyDescent="0.25">
      <c r="B1234" s="58"/>
      <c r="C1234" s="58"/>
      <c r="D1234" s="58"/>
      <c r="E1234" s="58"/>
      <c r="F1234" s="58"/>
      <c r="G1234" s="58"/>
      <c r="H1234" s="58"/>
      <c r="I1234" s="58"/>
      <c r="J1234" s="58"/>
    </row>
    <row r="1235" spans="2:10" x14ac:dyDescent="0.25">
      <c r="B1235" s="58"/>
      <c r="C1235" s="58"/>
      <c r="D1235" s="58"/>
      <c r="E1235" s="58"/>
      <c r="F1235" s="58"/>
      <c r="G1235" s="58"/>
      <c r="H1235" s="58"/>
      <c r="I1235" s="58"/>
      <c r="J1235" s="58"/>
    </row>
    <row r="1236" spans="2:10" x14ac:dyDescent="0.25">
      <c r="B1236" s="58"/>
      <c r="C1236" s="58"/>
      <c r="D1236" s="58"/>
      <c r="E1236" s="58"/>
      <c r="F1236" s="58"/>
      <c r="G1236" s="58"/>
      <c r="H1236" s="58"/>
      <c r="I1236" s="58"/>
      <c r="J1236" s="58"/>
    </row>
    <row r="1237" spans="2:10" x14ac:dyDescent="0.25">
      <c r="B1237" s="58"/>
      <c r="C1237" s="58"/>
      <c r="D1237" s="58"/>
      <c r="E1237" s="58"/>
      <c r="F1237" s="58"/>
      <c r="G1237" s="58"/>
      <c r="H1237" s="58"/>
      <c r="I1237" s="58"/>
      <c r="J1237" s="58"/>
    </row>
    <row r="1238" spans="2:10" x14ac:dyDescent="0.25">
      <c r="B1238" s="58"/>
      <c r="C1238" s="58"/>
      <c r="D1238" s="58"/>
      <c r="E1238" s="58"/>
      <c r="F1238" s="58"/>
      <c r="G1238" s="58"/>
      <c r="H1238" s="58"/>
      <c r="I1238" s="58"/>
      <c r="J1238" s="58"/>
    </row>
    <row r="1239" spans="2:10" x14ac:dyDescent="0.25">
      <c r="B1239" s="58"/>
      <c r="C1239" s="58"/>
      <c r="D1239" s="58"/>
      <c r="E1239" s="58"/>
      <c r="F1239" s="58"/>
      <c r="G1239" s="58"/>
      <c r="H1239" s="58"/>
      <c r="I1239" s="58"/>
      <c r="J1239" s="58"/>
    </row>
    <row r="1240" spans="2:10" x14ac:dyDescent="0.25">
      <c r="B1240" s="58"/>
      <c r="C1240" s="58"/>
      <c r="D1240" s="58"/>
      <c r="E1240" s="58"/>
      <c r="F1240" s="58"/>
      <c r="G1240" s="58"/>
      <c r="H1240" s="58"/>
      <c r="I1240" s="58"/>
      <c r="J1240" s="58"/>
    </row>
    <row r="1241" spans="2:10" x14ac:dyDescent="0.25">
      <c r="B1241" s="58"/>
      <c r="C1241" s="58"/>
      <c r="D1241" s="58"/>
      <c r="E1241" s="58"/>
      <c r="F1241" s="58"/>
      <c r="G1241" s="58"/>
      <c r="H1241" s="58"/>
      <c r="I1241" s="58"/>
      <c r="J1241" s="58"/>
    </row>
    <row r="1242" spans="2:10" x14ac:dyDescent="0.25">
      <c r="B1242" s="58"/>
      <c r="C1242" s="58"/>
      <c r="D1242" s="58"/>
      <c r="E1242" s="58"/>
      <c r="F1242" s="58"/>
      <c r="G1242" s="58"/>
      <c r="H1242" s="58"/>
      <c r="I1242" s="58"/>
      <c r="J1242" s="58"/>
    </row>
    <row r="1243" spans="2:10" x14ac:dyDescent="0.25">
      <c r="B1243" s="58"/>
      <c r="C1243" s="58"/>
      <c r="D1243" s="58"/>
      <c r="E1243" s="58"/>
      <c r="F1243" s="58"/>
      <c r="G1243" s="58"/>
      <c r="H1243" s="58"/>
      <c r="I1243" s="58"/>
      <c r="J1243" s="58"/>
    </row>
    <row r="1244" spans="2:10" x14ac:dyDescent="0.25">
      <c r="B1244" s="58"/>
      <c r="C1244" s="58"/>
      <c r="D1244" s="58"/>
      <c r="E1244" s="58"/>
      <c r="F1244" s="58"/>
      <c r="G1244" s="58"/>
      <c r="H1244" s="58"/>
      <c r="I1244" s="58"/>
      <c r="J1244" s="58"/>
    </row>
    <row r="1245" spans="2:10" x14ac:dyDescent="0.25">
      <c r="B1245" s="58"/>
      <c r="C1245" s="58"/>
      <c r="D1245" s="58"/>
      <c r="E1245" s="58"/>
      <c r="F1245" s="58"/>
      <c r="G1245" s="58"/>
      <c r="H1245" s="58"/>
      <c r="I1245" s="58"/>
      <c r="J1245" s="58"/>
    </row>
    <row r="1246" spans="2:10" x14ac:dyDescent="0.25">
      <c r="B1246" s="58"/>
      <c r="C1246" s="58"/>
      <c r="D1246" s="58"/>
      <c r="E1246" s="58"/>
      <c r="F1246" s="58"/>
      <c r="G1246" s="58"/>
      <c r="H1246" s="58"/>
      <c r="I1246" s="58"/>
      <c r="J1246" s="58"/>
    </row>
    <row r="1247" spans="2:10" x14ac:dyDescent="0.25">
      <c r="B1247" s="58"/>
      <c r="C1247" s="58"/>
      <c r="D1247" s="58"/>
      <c r="E1247" s="58"/>
      <c r="F1247" s="58"/>
      <c r="G1247" s="58"/>
      <c r="H1247" s="58"/>
      <c r="I1247" s="58"/>
      <c r="J1247" s="58"/>
    </row>
    <row r="1248" spans="2:10" x14ac:dyDescent="0.25">
      <c r="B1248" s="58"/>
      <c r="C1248" s="58"/>
      <c r="D1248" s="58"/>
      <c r="E1248" s="58"/>
      <c r="F1248" s="58"/>
      <c r="G1248" s="58"/>
      <c r="H1248" s="58"/>
      <c r="I1248" s="58"/>
      <c r="J1248" s="58"/>
    </row>
    <row r="1249" spans="2:10" x14ac:dyDescent="0.25">
      <c r="B1249" s="58"/>
      <c r="C1249" s="58"/>
      <c r="D1249" s="58"/>
      <c r="E1249" s="58"/>
      <c r="F1249" s="58"/>
      <c r="G1249" s="58"/>
      <c r="H1249" s="58"/>
      <c r="I1249" s="58"/>
      <c r="J1249" s="58"/>
    </row>
    <row r="1250" spans="2:10" x14ac:dyDescent="0.25">
      <c r="B1250" s="58"/>
      <c r="C1250" s="58"/>
      <c r="D1250" s="58"/>
      <c r="E1250" s="58"/>
      <c r="F1250" s="58"/>
      <c r="G1250" s="58"/>
      <c r="H1250" s="58"/>
      <c r="I1250" s="58"/>
      <c r="J1250" s="58"/>
    </row>
    <row r="1251" spans="2:10" x14ac:dyDescent="0.25">
      <c r="B1251" s="58"/>
      <c r="C1251" s="58"/>
      <c r="D1251" s="58"/>
      <c r="E1251" s="58"/>
      <c r="F1251" s="58"/>
      <c r="G1251" s="58"/>
      <c r="H1251" s="58"/>
      <c r="I1251" s="58"/>
      <c r="J1251" s="58"/>
    </row>
    <row r="1252" spans="2:10" x14ac:dyDescent="0.25">
      <c r="B1252" s="58"/>
      <c r="C1252" s="58"/>
      <c r="D1252" s="58"/>
      <c r="E1252" s="58"/>
      <c r="F1252" s="58"/>
      <c r="G1252" s="58"/>
      <c r="H1252" s="58"/>
      <c r="I1252" s="58"/>
      <c r="J1252" s="58"/>
    </row>
    <row r="1253" spans="2:10" x14ac:dyDescent="0.25">
      <c r="B1253" s="58"/>
      <c r="C1253" s="58"/>
      <c r="D1253" s="58"/>
      <c r="E1253" s="58"/>
      <c r="F1253" s="58"/>
      <c r="G1253" s="58"/>
      <c r="H1253" s="58"/>
      <c r="I1253" s="58"/>
      <c r="J1253" s="58"/>
    </row>
    <row r="1254" spans="2:10" x14ac:dyDescent="0.25">
      <c r="B1254" s="58"/>
      <c r="C1254" s="58"/>
      <c r="D1254" s="58"/>
      <c r="E1254" s="58"/>
      <c r="F1254" s="58"/>
      <c r="G1254" s="58"/>
      <c r="H1254" s="58"/>
      <c r="I1254" s="58"/>
      <c r="J1254" s="58"/>
    </row>
    <row r="1255" spans="2:10" x14ac:dyDescent="0.25">
      <c r="B1255" s="58"/>
      <c r="C1255" s="58"/>
      <c r="D1255" s="58"/>
      <c r="E1255" s="58"/>
      <c r="F1255" s="58"/>
      <c r="G1255" s="58"/>
      <c r="H1255" s="58"/>
      <c r="I1255" s="58"/>
      <c r="J1255" s="58"/>
    </row>
    <row r="1256" spans="2:10" x14ac:dyDescent="0.25">
      <c r="B1256" s="58"/>
      <c r="C1256" s="58"/>
      <c r="D1256" s="58"/>
      <c r="E1256" s="58"/>
      <c r="F1256" s="58"/>
      <c r="G1256" s="58"/>
      <c r="H1256" s="58"/>
      <c r="I1256" s="58"/>
      <c r="J1256" s="58"/>
    </row>
    <row r="1257" spans="2:10" x14ac:dyDescent="0.25">
      <c r="B1257" s="58"/>
      <c r="C1257" s="58"/>
      <c r="D1257" s="58"/>
      <c r="E1257" s="58"/>
      <c r="F1257" s="58"/>
      <c r="G1257" s="58"/>
      <c r="H1257" s="58"/>
      <c r="I1257" s="58"/>
      <c r="J1257" s="58"/>
    </row>
    <row r="1258" spans="2:10" x14ac:dyDescent="0.25">
      <c r="B1258" s="58"/>
      <c r="C1258" s="58"/>
      <c r="D1258" s="58"/>
      <c r="E1258" s="58"/>
      <c r="F1258" s="58"/>
      <c r="G1258" s="58"/>
      <c r="H1258" s="58"/>
      <c r="I1258" s="58"/>
      <c r="J1258" s="58"/>
    </row>
    <row r="1259" spans="2:10" x14ac:dyDescent="0.25">
      <c r="B1259" s="58"/>
      <c r="C1259" s="58"/>
      <c r="D1259" s="58"/>
      <c r="E1259" s="58"/>
      <c r="F1259" s="58"/>
      <c r="G1259" s="58"/>
      <c r="H1259" s="58"/>
      <c r="I1259" s="58"/>
      <c r="J1259" s="58"/>
    </row>
    <row r="1260" spans="2:10" x14ac:dyDescent="0.25">
      <c r="B1260" s="58"/>
      <c r="C1260" s="58"/>
      <c r="D1260" s="58"/>
      <c r="E1260" s="58"/>
      <c r="F1260" s="58"/>
      <c r="G1260" s="58"/>
      <c r="H1260" s="58"/>
      <c r="I1260" s="58"/>
      <c r="J1260" s="58"/>
    </row>
    <row r="1261" spans="2:10" x14ac:dyDescent="0.25">
      <c r="B1261" s="58"/>
      <c r="C1261" s="58"/>
      <c r="D1261" s="58"/>
      <c r="E1261" s="58"/>
      <c r="F1261" s="58"/>
      <c r="G1261" s="58"/>
      <c r="H1261" s="58"/>
      <c r="I1261" s="58"/>
      <c r="J1261" s="58"/>
    </row>
    <row r="1262" spans="2:10" x14ac:dyDescent="0.25">
      <c r="B1262" s="58"/>
      <c r="C1262" s="58"/>
      <c r="D1262" s="58"/>
      <c r="E1262" s="58"/>
      <c r="F1262" s="58"/>
      <c r="G1262" s="58"/>
      <c r="H1262" s="58"/>
      <c r="I1262" s="58"/>
      <c r="J1262" s="58"/>
    </row>
    <row r="1263" spans="2:10" x14ac:dyDescent="0.25">
      <c r="B1263" s="58"/>
      <c r="C1263" s="58"/>
      <c r="D1263" s="58"/>
      <c r="E1263" s="58"/>
      <c r="F1263" s="58"/>
      <c r="G1263" s="58"/>
      <c r="H1263" s="58"/>
      <c r="I1263" s="58"/>
      <c r="J1263" s="58"/>
    </row>
    <row r="1264" spans="2:10" x14ac:dyDescent="0.25">
      <c r="B1264" s="58"/>
      <c r="C1264" s="58"/>
      <c r="D1264" s="58"/>
      <c r="E1264" s="58"/>
      <c r="F1264" s="58"/>
      <c r="G1264" s="58"/>
      <c r="H1264" s="58"/>
      <c r="I1264" s="58"/>
      <c r="J1264" s="58"/>
    </row>
    <row r="1265" spans="2:10" x14ac:dyDescent="0.25">
      <c r="B1265" s="58"/>
      <c r="C1265" s="58"/>
      <c r="D1265" s="58"/>
      <c r="E1265" s="58"/>
      <c r="F1265" s="58"/>
      <c r="G1265" s="58"/>
      <c r="H1265" s="58"/>
      <c r="I1265" s="58"/>
      <c r="J1265" s="58"/>
    </row>
    <row r="1266" spans="2:10" x14ac:dyDescent="0.25">
      <c r="B1266" s="58"/>
      <c r="C1266" s="58"/>
      <c r="D1266" s="58"/>
      <c r="E1266" s="58"/>
      <c r="F1266" s="58"/>
      <c r="G1266" s="58"/>
      <c r="H1266" s="58"/>
      <c r="I1266" s="58"/>
      <c r="J1266" s="58"/>
    </row>
    <row r="1267" spans="2:10" x14ac:dyDescent="0.25">
      <c r="B1267" s="58"/>
      <c r="C1267" s="58"/>
      <c r="D1267" s="58"/>
      <c r="E1267" s="58"/>
      <c r="F1267" s="58"/>
      <c r="G1267" s="58"/>
      <c r="H1267" s="58"/>
      <c r="I1267" s="58"/>
      <c r="J1267" s="58"/>
    </row>
    <row r="1268" spans="2:10" x14ac:dyDescent="0.25">
      <c r="B1268" s="58"/>
      <c r="C1268" s="58"/>
      <c r="D1268" s="58"/>
      <c r="E1268" s="58"/>
      <c r="F1268" s="58"/>
      <c r="G1268" s="58"/>
      <c r="H1268" s="58"/>
      <c r="I1268" s="58"/>
      <c r="J1268" s="58"/>
    </row>
    <row r="1269" spans="2:10" x14ac:dyDescent="0.25">
      <c r="B1269" s="58"/>
      <c r="C1269" s="58"/>
      <c r="D1269" s="58"/>
      <c r="E1269" s="58"/>
      <c r="F1269" s="58"/>
      <c r="G1269" s="58"/>
      <c r="H1269" s="58"/>
      <c r="I1269" s="58"/>
      <c r="J1269" s="58"/>
    </row>
    <row r="1270" spans="2:10" x14ac:dyDescent="0.25">
      <c r="B1270" s="58"/>
      <c r="C1270" s="58"/>
      <c r="D1270" s="58"/>
      <c r="E1270" s="58"/>
      <c r="F1270" s="58"/>
      <c r="G1270" s="58"/>
      <c r="H1270" s="58"/>
      <c r="I1270" s="58"/>
      <c r="J1270" s="58"/>
    </row>
    <row r="1271" spans="2:10" x14ac:dyDescent="0.25">
      <c r="B1271" s="58"/>
      <c r="C1271" s="58"/>
      <c r="D1271" s="58"/>
      <c r="E1271" s="58"/>
      <c r="F1271" s="58"/>
      <c r="G1271" s="58"/>
      <c r="H1271" s="58"/>
      <c r="I1271" s="58"/>
      <c r="J1271" s="58"/>
    </row>
    <row r="1272" spans="2:10" x14ac:dyDescent="0.25">
      <c r="B1272" s="58"/>
      <c r="C1272" s="58"/>
      <c r="D1272" s="58"/>
      <c r="E1272" s="58"/>
      <c r="F1272" s="58"/>
      <c r="G1272" s="58"/>
      <c r="H1272" s="58"/>
      <c r="I1272" s="58"/>
      <c r="J1272" s="58"/>
    </row>
    <row r="1273" spans="2:10" x14ac:dyDescent="0.25">
      <c r="B1273" s="58"/>
      <c r="C1273" s="58"/>
      <c r="D1273" s="58"/>
      <c r="E1273" s="58"/>
      <c r="F1273" s="58"/>
      <c r="G1273" s="58"/>
      <c r="H1273" s="58"/>
      <c r="I1273" s="58"/>
      <c r="J1273" s="58"/>
    </row>
    <row r="1274" spans="2:10" x14ac:dyDescent="0.25">
      <c r="B1274" s="58"/>
      <c r="C1274" s="58"/>
      <c r="D1274" s="58"/>
      <c r="E1274" s="58"/>
      <c r="F1274" s="58"/>
      <c r="G1274" s="58"/>
      <c r="H1274" s="58"/>
      <c r="I1274" s="58"/>
      <c r="J1274" s="58"/>
    </row>
    <row r="1275" spans="2:10" x14ac:dyDescent="0.25">
      <c r="B1275" s="58"/>
      <c r="C1275" s="58"/>
      <c r="D1275" s="58"/>
      <c r="E1275" s="58"/>
      <c r="F1275" s="58"/>
      <c r="G1275" s="58"/>
      <c r="H1275" s="58"/>
      <c r="I1275" s="58"/>
      <c r="J1275" s="58"/>
    </row>
    <row r="1276" spans="2:10" x14ac:dyDescent="0.25">
      <c r="B1276" s="58"/>
      <c r="C1276" s="58"/>
      <c r="D1276" s="58"/>
      <c r="E1276" s="58"/>
      <c r="F1276" s="58"/>
      <c r="G1276" s="58"/>
      <c r="H1276" s="58"/>
      <c r="I1276" s="58"/>
      <c r="J1276" s="58"/>
    </row>
    <row r="1277" spans="2:10" x14ac:dyDescent="0.25">
      <c r="B1277" s="58"/>
      <c r="C1277" s="58"/>
      <c r="D1277" s="58"/>
      <c r="E1277" s="58"/>
      <c r="F1277" s="58"/>
      <c r="G1277" s="58"/>
      <c r="H1277" s="58"/>
      <c r="I1277" s="58"/>
      <c r="J1277" s="58"/>
    </row>
    <row r="1278" spans="2:10" x14ac:dyDescent="0.25">
      <c r="B1278" s="58"/>
      <c r="C1278" s="58"/>
      <c r="D1278" s="58"/>
      <c r="E1278" s="58"/>
      <c r="F1278" s="58"/>
      <c r="G1278" s="58"/>
      <c r="H1278" s="58"/>
      <c r="I1278" s="58"/>
      <c r="J1278" s="58"/>
    </row>
    <row r="1279" spans="2:10" x14ac:dyDescent="0.25">
      <c r="B1279" s="58"/>
      <c r="C1279" s="58"/>
      <c r="D1279" s="58"/>
      <c r="E1279" s="58"/>
      <c r="F1279" s="58"/>
      <c r="G1279" s="58"/>
      <c r="H1279" s="58"/>
      <c r="I1279" s="58"/>
      <c r="J1279" s="58"/>
    </row>
    <row r="1280" spans="2:10" x14ac:dyDescent="0.25">
      <c r="B1280" s="58"/>
      <c r="C1280" s="58"/>
      <c r="D1280" s="58"/>
      <c r="E1280" s="58"/>
      <c r="F1280" s="58"/>
      <c r="G1280" s="58"/>
      <c r="H1280" s="58"/>
      <c r="I1280" s="58"/>
      <c r="J1280" s="58"/>
    </row>
    <row r="1281" spans="2:10" x14ac:dyDescent="0.25">
      <c r="B1281" s="58"/>
      <c r="C1281" s="58"/>
      <c r="D1281" s="58"/>
      <c r="E1281" s="58"/>
      <c r="F1281" s="58"/>
      <c r="G1281" s="58"/>
      <c r="H1281" s="58"/>
      <c r="I1281" s="58"/>
      <c r="J1281" s="58"/>
    </row>
    <row r="1282" spans="2:10" x14ac:dyDescent="0.25">
      <c r="B1282" s="58"/>
      <c r="C1282" s="58"/>
      <c r="D1282" s="58"/>
      <c r="E1282" s="58"/>
      <c r="F1282" s="58"/>
      <c r="G1282" s="58"/>
      <c r="H1282" s="58"/>
      <c r="I1282" s="58"/>
      <c r="J1282" s="58"/>
    </row>
    <row r="1283" spans="2:10" x14ac:dyDescent="0.25">
      <c r="B1283" s="58"/>
      <c r="C1283" s="58"/>
      <c r="D1283" s="58"/>
      <c r="E1283" s="58"/>
      <c r="F1283" s="58"/>
      <c r="G1283" s="58"/>
      <c r="H1283" s="58"/>
      <c r="I1283" s="58"/>
      <c r="J1283" s="58"/>
    </row>
    <row r="1284" spans="2:10" x14ac:dyDescent="0.25">
      <c r="B1284" s="58"/>
      <c r="C1284" s="58"/>
      <c r="D1284" s="58"/>
      <c r="E1284" s="58"/>
      <c r="F1284" s="58"/>
      <c r="G1284" s="58"/>
      <c r="H1284" s="58"/>
      <c r="I1284" s="58"/>
      <c r="J1284" s="58"/>
    </row>
    <row r="1285" spans="2:10" x14ac:dyDescent="0.25">
      <c r="B1285" s="58"/>
      <c r="C1285" s="58"/>
      <c r="D1285" s="58"/>
      <c r="E1285" s="58"/>
      <c r="F1285" s="58"/>
      <c r="G1285" s="58"/>
      <c r="H1285" s="58"/>
      <c r="I1285" s="58"/>
      <c r="J1285" s="58"/>
    </row>
    <row r="1286" spans="2:10" x14ac:dyDescent="0.25">
      <c r="B1286" s="58"/>
      <c r="C1286" s="58"/>
      <c r="D1286" s="58"/>
      <c r="E1286" s="58"/>
      <c r="F1286" s="58"/>
      <c r="G1286" s="58"/>
      <c r="H1286" s="58"/>
      <c r="I1286" s="58"/>
      <c r="J1286" s="58"/>
    </row>
    <row r="1287" spans="2:10" x14ac:dyDescent="0.25">
      <c r="B1287" s="58"/>
      <c r="C1287" s="58"/>
      <c r="D1287" s="58"/>
      <c r="E1287" s="58"/>
      <c r="F1287" s="58"/>
      <c r="G1287" s="58"/>
      <c r="H1287" s="58"/>
      <c r="I1287" s="58"/>
      <c r="J1287" s="58"/>
    </row>
    <row r="1288" spans="2:10" x14ac:dyDescent="0.25">
      <c r="B1288" s="58"/>
      <c r="C1288" s="58"/>
      <c r="D1288" s="58"/>
      <c r="E1288" s="58"/>
      <c r="F1288" s="58"/>
      <c r="G1288" s="58"/>
      <c r="H1288" s="58"/>
      <c r="I1288" s="58"/>
      <c r="J1288" s="58"/>
    </row>
    <row r="1289" spans="2:10" x14ac:dyDescent="0.25">
      <c r="B1289" s="58"/>
      <c r="C1289" s="58"/>
      <c r="D1289" s="58"/>
      <c r="E1289" s="58"/>
      <c r="F1289" s="58"/>
      <c r="G1289" s="58"/>
      <c r="H1289" s="58"/>
      <c r="I1289" s="58"/>
      <c r="J1289" s="58"/>
    </row>
    <row r="1290" spans="2:10" x14ac:dyDescent="0.25">
      <c r="B1290" s="58"/>
      <c r="C1290" s="58"/>
      <c r="D1290" s="58"/>
      <c r="E1290" s="58"/>
      <c r="F1290" s="58"/>
      <c r="G1290" s="58"/>
      <c r="H1290" s="58"/>
      <c r="I1290" s="58"/>
      <c r="J1290" s="58"/>
    </row>
    <row r="1291" spans="2:10" x14ac:dyDescent="0.25">
      <c r="B1291" s="58"/>
      <c r="C1291" s="58"/>
      <c r="D1291" s="58"/>
      <c r="E1291" s="58"/>
      <c r="F1291" s="58"/>
      <c r="G1291" s="58"/>
      <c r="H1291" s="58"/>
      <c r="I1291" s="58"/>
      <c r="J1291" s="58"/>
    </row>
    <row r="1292" spans="2:10" x14ac:dyDescent="0.25">
      <c r="B1292" s="58"/>
      <c r="C1292" s="58"/>
      <c r="D1292" s="58"/>
      <c r="E1292" s="58"/>
      <c r="F1292" s="58"/>
      <c r="G1292" s="58"/>
      <c r="H1292" s="58"/>
      <c r="I1292" s="58"/>
      <c r="J1292" s="58"/>
    </row>
    <row r="1293" spans="2:10" x14ac:dyDescent="0.25">
      <c r="B1293" s="58"/>
      <c r="C1293" s="58"/>
      <c r="D1293" s="58"/>
      <c r="E1293" s="58"/>
      <c r="F1293" s="58"/>
      <c r="G1293" s="58"/>
      <c r="H1293" s="58"/>
      <c r="I1293" s="58"/>
      <c r="J1293" s="58"/>
    </row>
    <row r="1294" spans="2:10" x14ac:dyDescent="0.25">
      <c r="B1294" s="58"/>
      <c r="C1294" s="58"/>
      <c r="D1294" s="58"/>
      <c r="E1294" s="58"/>
      <c r="F1294" s="58"/>
      <c r="G1294" s="58"/>
      <c r="H1294" s="58"/>
      <c r="I1294" s="58"/>
      <c r="J1294" s="58"/>
    </row>
    <row r="1295" spans="2:10" x14ac:dyDescent="0.25">
      <c r="B1295" s="58"/>
      <c r="C1295" s="58"/>
      <c r="D1295" s="58"/>
      <c r="E1295" s="58"/>
      <c r="F1295" s="58"/>
      <c r="G1295" s="58"/>
      <c r="H1295" s="58"/>
      <c r="I1295" s="58"/>
      <c r="J1295" s="58"/>
    </row>
    <row r="1296" spans="2:10" x14ac:dyDescent="0.25">
      <c r="B1296" s="58"/>
      <c r="C1296" s="58"/>
      <c r="D1296" s="58"/>
      <c r="E1296" s="58"/>
      <c r="F1296" s="58"/>
      <c r="G1296" s="58"/>
      <c r="H1296" s="58"/>
      <c r="I1296" s="58"/>
      <c r="J1296" s="58"/>
    </row>
    <row r="1297" spans="2:10" x14ac:dyDescent="0.25">
      <c r="B1297" s="58"/>
      <c r="C1297" s="58"/>
      <c r="D1297" s="58"/>
      <c r="E1297" s="58"/>
      <c r="F1297" s="58"/>
      <c r="G1297" s="58"/>
      <c r="H1297" s="58"/>
      <c r="I1297" s="58"/>
      <c r="J1297" s="58"/>
    </row>
    <row r="1298" spans="2:10" x14ac:dyDescent="0.25">
      <c r="B1298" s="58"/>
      <c r="C1298" s="58"/>
      <c r="D1298" s="58"/>
      <c r="E1298" s="58"/>
      <c r="F1298" s="58"/>
      <c r="G1298" s="58"/>
      <c r="H1298" s="58"/>
      <c r="I1298" s="58"/>
      <c r="J1298" s="58"/>
    </row>
    <row r="1299" spans="2:10" x14ac:dyDescent="0.25">
      <c r="B1299" s="58"/>
      <c r="C1299" s="58"/>
      <c r="D1299" s="58"/>
      <c r="E1299" s="58"/>
      <c r="F1299" s="58"/>
      <c r="G1299" s="58"/>
      <c r="H1299" s="58"/>
      <c r="I1299" s="58"/>
      <c r="J1299" s="58"/>
    </row>
    <row r="1300" spans="2:10" x14ac:dyDescent="0.25">
      <c r="B1300" s="58"/>
      <c r="C1300" s="58"/>
      <c r="D1300" s="58"/>
      <c r="E1300" s="58"/>
      <c r="F1300" s="58"/>
      <c r="G1300" s="58"/>
      <c r="H1300" s="58"/>
      <c r="I1300" s="58"/>
      <c r="J1300" s="58"/>
    </row>
    <row r="1301" spans="2:10" x14ac:dyDescent="0.25">
      <c r="B1301" s="58"/>
      <c r="C1301" s="58"/>
      <c r="D1301" s="58"/>
      <c r="E1301" s="58"/>
      <c r="F1301" s="58"/>
      <c r="G1301" s="58"/>
      <c r="H1301" s="58"/>
      <c r="I1301" s="58"/>
      <c r="J1301" s="58"/>
    </row>
    <row r="1302" spans="2:10" x14ac:dyDescent="0.25">
      <c r="B1302" s="58"/>
      <c r="C1302" s="58"/>
      <c r="D1302" s="58"/>
      <c r="E1302" s="58"/>
      <c r="F1302" s="58"/>
      <c r="G1302" s="58"/>
      <c r="H1302" s="58"/>
      <c r="I1302" s="58"/>
      <c r="J1302" s="58"/>
    </row>
    <row r="1303" spans="2:10" x14ac:dyDescent="0.25">
      <c r="B1303" s="58"/>
      <c r="C1303" s="58"/>
      <c r="D1303" s="58"/>
      <c r="E1303" s="58"/>
      <c r="F1303" s="58"/>
      <c r="G1303" s="58"/>
      <c r="H1303" s="58"/>
      <c r="I1303" s="58"/>
      <c r="J1303" s="58"/>
    </row>
    <row r="1304" spans="2:10" x14ac:dyDescent="0.25">
      <c r="B1304" s="58"/>
      <c r="C1304" s="58"/>
      <c r="D1304" s="58"/>
      <c r="E1304" s="58"/>
      <c r="F1304" s="58"/>
      <c r="G1304" s="58"/>
      <c r="H1304" s="58"/>
      <c r="I1304" s="58"/>
      <c r="J1304" s="58"/>
    </row>
    <row r="1305" spans="2:10" x14ac:dyDescent="0.25">
      <c r="B1305" s="58"/>
      <c r="C1305" s="58"/>
      <c r="D1305" s="58"/>
      <c r="E1305" s="58"/>
      <c r="F1305" s="58"/>
      <c r="G1305" s="58"/>
      <c r="H1305" s="58"/>
      <c r="I1305" s="58"/>
      <c r="J1305" s="58"/>
    </row>
    <row r="1306" spans="2:10" x14ac:dyDescent="0.25">
      <c r="B1306" s="58"/>
      <c r="C1306" s="58"/>
      <c r="D1306" s="58"/>
      <c r="E1306" s="58"/>
      <c r="F1306" s="58"/>
      <c r="G1306" s="58"/>
      <c r="H1306" s="58"/>
      <c r="I1306" s="58"/>
      <c r="J1306" s="58"/>
    </row>
    <row r="1307" spans="2:10" x14ac:dyDescent="0.25">
      <c r="B1307" s="58"/>
      <c r="C1307" s="58"/>
      <c r="D1307" s="58"/>
      <c r="E1307" s="58"/>
      <c r="F1307" s="58"/>
      <c r="G1307" s="58"/>
      <c r="H1307" s="58"/>
      <c r="I1307" s="58"/>
      <c r="J1307" s="58"/>
    </row>
    <row r="1308" spans="2:10" x14ac:dyDescent="0.25">
      <c r="B1308" s="58"/>
      <c r="C1308" s="58"/>
      <c r="D1308" s="58"/>
      <c r="E1308" s="58"/>
      <c r="F1308" s="58"/>
      <c r="G1308" s="58"/>
      <c r="H1308" s="58"/>
      <c r="I1308" s="58"/>
      <c r="J1308" s="58"/>
    </row>
    <row r="1309" spans="2:10" x14ac:dyDescent="0.25">
      <c r="B1309" s="58"/>
      <c r="C1309" s="58"/>
      <c r="D1309" s="58"/>
      <c r="E1309" s="58"/>
      <c r="F1309" s="58"/>
      <c r="G1309" s="58"/>
      <c r="H1309" s="58"/>
      <c r="I1309" s="58"/>
      <c r="J1309" s="58"/>
    </row>
    <row r="1310" spans="2:10" x14ac:dyDescent="0.25">
      <c r="B1310" s="58"/>
      <c r="C1310" s="58"/>
      <c r="D1310" s="58"/>
      <c r="E1310" s="58"/>
      <c r="F1310" s="58"/>
      <c r="G1310" s="58"/>
      <c r="H1310" s="58"/>
      <c r="I1310" s="58"/>
      <c r="J1310" s="58"/>
    </row>
    <row r="1311" spans="2:10" x14ac:dyDescent="0.25">
      <c r="B1311" s="58"/>
      <c r="C1311" s="58"/>
      <c r="D1311" s="58"/>
      <c r="E1311" s="58"/>
      <c r="F1311" s="58"/>
      <c r="G1311" s="58"/>
      <c r="H1311" s="58"/>
      <c r="I1311" s="58"/>
      <c r="J1311" s="58"/>
    </row>
    <row r="1312" spans="2:10" x14ac:dyDescent="0.25">
      <c r="B1312" s="58"/>
      <c r="C1312" s="58"/>
      <c r="D1312" s="58"/>
      <c r="E1312" s="58"/>
      <c r="F1312" s="58"/>
      <c r="G1312" s="58"/>
      <c r="H1312" s="58"/>
      <c r="I1312" s="58"/>
      <c r="J1312" s="58"/>
    </row>
    <row r="1313" spans="2:10" x14ac:dyDescent="0.25">
      <c r="B1313" s="58"/>
      <c r="C1313" s="58"/>
      <c r="D1313" s="58"/>
      <c r="E1313" s="58"/>
      <c r="F1313" s="58"/>
      <c r="G1313" s="58"/>
      <c r="H1313" s="58"/>
      <c r="I1313" s="58"/>
      <c r="J1313" s="58"/>
    </row>
    <row r="1314" spans="2:10" x14ac:dyDescent="0.25">
      <c r="B1314" s="58"/>
      <c r="C1314" s="58"/>
      <c r="D1314" s="58"/>
      <c r="E1314" s="58"/>
      <c r="F1314" s="58"/>
      <c r="G1314" s="58"/>
      <c r="H1314" s="58"/>
      <c r="I1314" s="58"/>
      <c r="J1314" s="58"/>
    </row>
    <row r="1315" spans="2:10" x14ac:dyDescent="0.25">
      <c r="B1315" s="58"/>
      <c r="C1315" s="58"/>
      <c r="D1315" s="58"/>
      <c r="E1315" s="58"/>
      <c r="F1315" s="58"/>
      <c r="G1315" s="58"/>
      <c r="H1315" s="58"/>
      <c r="I1315" s="58"/>
      <c r="J1315" s="58"/>
    </row>
    <row r="1316" spans="2:10" x14ac:dyDescent="0.25">
      <c r="B1316" s="58"/>
      <c r="C1316" s="58"/>
      <c r="D1316" s="58"/>
      <c r="E1316" s="58"/>
      <c r="F1316" s="58"/>
      <c r="G1316" s="58"/>
      <c r="H1316" s="58"/>
      <c r="I1316" s="58"/>
      <c r="J1316" s="58"/>
    </row>
    <row r="1317" spans="2:10" x14ac:dyDescent="0.25">
      <c r="B1317" s="58"/>
      <c r="C1317" s="58"/>
      <c r="D1317" s="58"/>
      <c r="E1317" s="58"/>
      <c r="F1317" s="58"/>
      <c r="G1317" s="58"/>
      <c r="H1317" s="58"/>
      <c r="I1317" s="58"/>
      <c r="J1317" s="58"/>
    </row>
    <row r="1318" spans="2:10" x14ac:dyDescent="0.25">
      <c r="B1318" s="58"/>
      <c r="C1318" s="58"/>
      <c r="D1318" s="58"/>
      <c r="E1318" s="58"/>
      <c r="F1318" s="58"/>
      <c r="G1318" s="58"/>
      <c r="H1318" s="58"/>
      <c r="I1318" s="58"/>
      <c r="J1318" s="58"/>
    </row>
    <row r="1319" spans="2:10" x14ac:dyDescent="0.25">
      <c r="B1319" s="58"/>
      <c r="C1319" s="58"/>
      <c r="D1319" s="58"/>
      <c r="E1319" s="58"/>
      <c r="F1319" s="58"/>
      <c r="G1319" s="58"/>
      <c r="H1319" s="58"/>
      <c r="I1319" s="58"/>
      <c r="J1319" s="58"/>
    </row>
    <row r="1320" spans="2:10" x14ac:dyDescent="0.25">
      <c r="B1320" s="58"/>
      <c r="C1320" s="58"/>
      <c r="D1320" s="58"/>
      <c r="E1320" s="58"/>
      <c r="F1320" s="58"/>
      <c r="G1320" s="58"/>
      <c r="H1320" s="58"/>
      <c r="I1320" s="58"/>
      <c r="J1320" s="58"/>
    </row>
    <row r="1321" spans="2:10" x14ac:dyDescent="0.25">
      <c r="B1321" s="58"/>
      <c r="C1321" s="58"/>
      <c r="D1321" s="58"/>
      <c r="E1321" s="58"/>
      <c r="F1321" s="58"/>
      <c r="G1321" s="58"/>
      <c r="H1321" s="58"/>
      <c r="I1321" s="58"/>
      <c r="J1321" s="58"/>
    </row>
    <row r="1322" spans="2:10" x14ac:dyDescent="0.25">
      <c r="B1322" s="58"/>
      <c r="C1322" s="58"/>
      <c r="D1322" s="58"/>
      <c r="E1322" s="58"/>
      <c r="F1322" s="58"/>
      <c r="G1322" s="58"/>
      <c r="H1322" s="58"/>
      <c r="I1322" s="58"/>
      <c r="J1322" s="58"/>
    </row>
    <row r="1323" spans="2:10" x14ac:dyDescent="0.25">
      <c r="B1323" s="58"/>
      <c r="C1323" s="58"/>
      <c r="D1323" s="58"/>
      <c r="E1323" s="58"/>
      <c r="F1323" s="58"/>
      <c r="G1323" s="58"/>
      <c r="H1323" s="58"/>
      <c r="I1323" s="58"/>
      <c r="J1323" s="58"/>
    </row>
    <row r="1324" spans="2:10" x14ac:dyDescent="0.25">
      <c r="B1324" s="58"/>
      <c r="C1324" s="58"/>
      <c r="D1324" s="58"/>
      <c r="E1324" s="58"/>
      <c r="F1324" s="58"/>
      <c r="G1324" s="58"/>
      <c r="H1324" s="58"/>
      <c r="I1324" s="58"/>
      <c r="J1324" s="58"/>
    </row>
    <row r="1325" spans="2:10" x14ac:dyDescent="0.25">
      <c r="B1325" s="58"/>
      <c r="C1325" s="58"/>
      <c r="D1325" s="58"/>
      <c r="E1325" s="58"/>
      <c r="F1325" s="58"/>
      <c r="G1325" s="58"/>
      <c r="H1325" s="58"/>
      <c r="I1325" s="58"/>
      <c r="J1325" s="58"/>
    </row>
    <row r="1326" spans="2:10" x14ac:dyDescent="0.25">
      <c r="B1326" s="58"/>
      <c r="C1326" s="58"/>
      <c r="D1326" s="58"/>
      <c r="E1326" s="58"/>
      <c r="F1326" s="58"/>
      <c r="G1326" s="58"/>
      <c r="H1326" s="58"/>
      <c r="I1326" s="58"/>
      <c r="J1326" s="58"/>
    </row>
    <row r="1327" spans="2:10" x14ac:dyDescent="0.25">
      <c r="B1327" s="58"/>
      <c r="C1327" s="58"/>
      <c r="D1327" s="58"/>
      <c r="E1327" s="58"/>
      <c r="F1327" s="58"/>
      <c r="G1327" s="58"/>
      <c r="H1327" s="58"/>
      <c r="I1327" s="58"/>
      <c r="J1327" s="58"/>
    </row>
    <row r="1328" spans="2:10" x14ac:dyDescent="0.25">
      <c r="B1328" s="58"/>
      <c r="C1328" s="58"/>
      <c r="D1328" s="58"/>
      <c r="E1328" s="58"/>
      <c r="F1328" s="58"/>
      <c r="G1328" s="58"/>
      <c r="H1328" s="58"/>
      <c r="I1328" s="58"/>
      <c r="J1328" s="58"/>
    </row>
    <row r="1329" spans="2:10" x14ac:dyDescent="0.25">
      <c r="B1329" s="58"/>
      <c r="C1329" s="58"/>
      <c r="D1329" s="58"/>
      <c r="E1329" s="58"/>
      <c r="F1329" s="58"/>
      <c r="G1329" s="58"/>
      <c r="H1329" s="58"/>
      <c r="I1329" s="58"/>
      <c r="J1329" s="58"/>
    </row>
    <row r="1330" spans="2:10" x14ac:dyDescent="0.25">
      <c r="B1330" s="58"/>
      <c r="C1330" s="58"/>
      <c r="D1330" s="58"/>
      <c r="E1330" s="58"/>
      <c r="F1330" s="58"/>
      <c r="G1330" s="58"/>
      <c r="H1330" s="58"/>
      <c r="I1330" s="58"/>
      <c r="J1330" s="58"/>
    </row>
    <row r="1331" spans="2:10" x14ac:dyDescent="0.25">
      <c r="B1331" s="58"/>
      <c r="C1331" s="58"/>
      <c r="D1331" s="58"/>
      <c r="E1331" s="58"/>
      <c r="F1331" s="58"/>
      <c r="G1331" s="58"/>
      <c r="H1331" s="58"/>
      <c r="I1331" s="58"/>
      <c r="J1331" s="58"/>
    </row>
    <row r="1332" spans="2:10" x14ac:dyDescent="0.25">
      <c r="B1332" s="58"/>
      <c r="C1332" s="58"/>
      <c r="D1332" s="58"/>
      <c r="E1332" s="58"/>
      <c r="F1332" s="58"/>
      <c r="G1332" s="58"/>
      <c r="H1332" s="58"/>
      <c r="I1332" s="58"/>
      <c r="J1332" s="58"/>
    </row>
    <row r="1333" spans="2:10" x14ac:dyDescent="0.25">
      <c r="B1333" s="58"/>
      <c r="C1333" s="58"/>
      <c r="D1333" s="58"/>
      <c r="E1333" s="58"/>
      <c r="F1333" s="58"/>
      <c r="G1333" s="58"/>
      <c r="H1333" s="58"/>
      <c r="I1333" s="58"/>
      <c r="J1333" s="58"/>
    </row>
    <row r="1334" spans="2:10" x14ac:dyDescent="0.25">
      <c r="B1334" s="58"/>
      <c r="C1334" s="58"/>
      <c r="D1334" s="58"/>
      <c r="E1334" s="58"/>
      <c r="F1334" s="58"/>
      <c r="G1334" s="58"/>
      <c r="H1334" s="58"/>
      <c r="I1334" s="58"/>
      <c r="J1334" s="58"/>
    </row>
    <row r="1335" spans="2:10" x14ac:dyDescent="0.25">
      <c r="B1335" s="58"/>
      <c r="C1335" s="58"/>
      <c r="D1335" s="58"/>
      <c r="E1335" s="58"/>
      <c r="F1335" s="58"/>
      <c r="G1335" s="58"/>
      <c r="H1335" s="58"/>
      <c r="I1335" s="58"/>
      <c r="J1335" s="58"/>
    </row>
    <row r="1336" spans="2:10" x14ac:dyDescent="0.25">
      <c r="B1336" s="58"/>
      <c r="C1336" s="58"/>
      <c r="D1336" s="58"/>
      <c r="E1336" s="58"/>
      <c r="F1336" s="58"/>
      <c r="G1336" s="58"/>
      <c r="H1336" s="58"/>
      <c r="I1336" s="58"/>
      <c r="J1336" s="58"/>
    </row>
    <row r="1337" spans="2:10" x14ac:dyDescent="0.25">
      <c r="B1337" s="58"/>
      <c r="C1337" s="58"/>
      <c r="D1337" s="58"/>
      <c r="E1337" s="58"/>
      <c r="F1337" s="58"/>
      <c r="G1337" s="58"/>
      <c r="H1337" s="58"/>
      <c r="I1337" s="58"/>
      <c r="J1337" s="58"/>
    </row>
    <row r="1338" spans="2:10" x14ac:dyDescent="0.25">
      <c r="B1338" s="58"/>
      <c r="C1338" s="58"/>
      <c r="D1338" s="58"/>
      <c r="E1338" s="58"/>
      <c r="F1338" s="58"/>
      <c r="G1338" s="58"/>
      <c r="H1338" s="58"/>
      <c r="I1338" s="58"/>
      <c r="J1338" s="58"/>
    </row>
    <row r="1339" spans="2:10" x14ac:dyDescent="0.25">
      <c r="B1339" s="58"/>
      <c r="C1339" s="58"/>
      <c r="D1339" s="58"/>
      <c r="E1339" s="58"/>
      <c r="F1339" s="58"/>
      <c r="G1339" s="58"/>
      <c r="H1339" s="58"/>
      <c r="I1339" s="58"/>
      <c r="J1339" s="58"/>
    </row>
    <row r="1340" spans="2:10" x14ac:dyDescent="0.25">
      <c r="B1340" s="58"/>
      <c r="C1340" s="58"/>
      <c r="D1340" s="58"/>
      <c r="E1340" s="58"/>
      <c r="F1340" s="58"/>
      <c r="G1340" s="58"/>
      <c r="H1340" s="58"/>
      <c r="I1340" s="58"/>
      <c r="J1340" s="58"/>
    </row>
    <row r="1341" spans="2:10" x14ac:dyDescent="0.25">
      <c r="B1341" s="58"/>
      <c r="C1341" s="58"/>
      <c r="D1341" s="58"/>
      <c r="E1341" s="58"/>
      <c r="F1341" s="58"/>
      <c r="G1341" s="58"/>
      <c r="H1341" s="58"/>
      <c r="I1341" s="58"/>
      <c r="J1341" s="58"/>
    </row>
    <row r="1342" spans="2:10" x14ac:dyDescent="0.25">
      <c r="B1342" s="58"/>
      <c r="C1342" s="58"/>
      <c r="D1342" s="58"/>
      <c r="E1342" s="58"/>
      <c r="F1342" s="58"/>
      <c r="G1342" s="58"/>
      <c r="H1342" s="58"/>
      <c r="I1342" s="58"/>
      <c r="J1342" s="58"/>
    </row>
    <row r="1343" spans="2:10" x14ac:dyDescent="0.25">
      <c r="B1343" s="58"/>
      <c r="C1343" s="58"/>
      <c r="D1343" s="58"/>
      <c r="E1343" s="58"/>
      <c r="F1343" s="58"/>
      <c r="G1343" s="58"/>
      <c r="H1343" s="58"/>
      <c r="I1343" s="58"/>
      <c r="J1343" s="58"/>
    </row>
    <row r="1344" spans="2:10" x14ac:dyDescent="0.25">
      <c r="B1344" s="58"/>
      <c r="C1344" s="58"/>
      <c r="D1344" s="58"/>
      <c r="E1344" s="58"/>
      <c r="F1344" s="58"/>
      <c r="G1344" s="58"/>
      <c r="H1344" s="58"/>
      <c r="I1344" s="58"/>
      <c r="J1344" s="58"/>
    </row>
    <row r="1345" spans="2:10" x14ac:dyDescent="0.25">
      <c r="B1345" s="58"/>
      <c r="C1345" s="58"/>
      <c r="D1345" s="58"/>
      <c r="E1345" s="58"/>
      <c r="F1345" s="58"/>
      <c r="G1345" s="58"/>
      <c r="H1345" s="58"/>
      <c r="I1345" s="58"/>
      <c r="J1345" s="58"/>
    </row>
    <row r="1346" spans="2:10" x14ac:dyDescent="0.25">
      <c r="B1346" s="58"/>
      <c r="C1346" s="58"/>
      <c r="D1346" s="58"/>
      <c r="E1346" s="58"/>
      <c r="F1346" s="58"/>
      <c r="G1346" s="58"/>
      <c r="H1346" s="58"/>
      <c r="I1346" s="58"/>
      <c r="J1346" s="58"/>
    </row>
    <row r="1347" spans="2:10" x14ac:dyDescent="0.25">
      <c r="B1347" s="58"/>
      <c r="C1347" s="58"/>
      <c r="D1347" s="58"/>
      <c r="E1347" s="58"/>
      <c r="F1347" s="58"/>
      <c r="G1347" s="58"/>
      <c r="H1347" s="58"/>
      <c r="I1347" s="58"/>
      <c r="J1347" s="58"/>
    </row>
    <row r="1348" spans="2:10" x14ac:dyDescent="0.25">
      <c r="B1348" s="58"/>
      <c r="C1348" s="58"/>
      <c r="D1348" s="58"/>
      <c r="E1348" s="58"/>
      <c r="F1348" s="58"/>
      <c r="G1348" s="58"/>
      <c r="H1348" s="58"/>
      <c r="I1348" s="58"/>
      <c r="J1348" s="58"/>
    </row>
    <row r="1349" spans="2:10" x14ac:dyDescent="0.25">
      <c r="B1349" s="58"/>
      <c r="C1349" s="58"/>
      <c r="D1349" s="58"/>
      <c r="E1349" s="58"/>
      <c r="F1349" s="58"/>
      <c r="G1349" s="58"/>
      <c r="H1349" s="58"/>
      <c r="I1349" s="58"/>
      <c r="J1349" s="58"/>
    </row>
    <row r="1350" spans="2:10" x14ac:dyDescent="0.25">
      <c r="B1350" s="58"/>
      <c r="C1350" s="58"/>
      <c r="D1350" s="58"/>
      <c r="E1350" s="58"/>
      <c r="F1350" s="58"/>
      <c r="G1350" s="58"/>
      <c r="H1350" s="58"/>
      <c r="I1350" s="58"/>
      <c r="J1350" s="58"/>
    </row>
    <row r="1351" spans="2:10" x14ac:dyDescent="0.25">
      <c r="B1351" s="58"/>
      <c r="C1351" s="58"/>
      <c r="D1351" s="58"/>
      <c r="E1351" s="58"/>
      <c r="F1351" s="58"/>
      <c r="G1351" s="58"/>
      <c r="H1351" s="58"/>
      <c r="I1351" s="58"/>
      <c r="J1351" s="58"/>
    </row>
    <row r="1352" spans="2:10" x14ac:dyDescent="0.25">
      <c r="B1352" s="58"/>
      <c r="C1352" s="58"/>
      <c r="D1352" s="58"/>
      <c r="E1352" s="58"/>
      <c r="F1352" s="58"/>
      <c r="G1352" s="58"/>
      <c r="H1352" s="58"/>
      <c r="I1352" s="58"/>
      <c r="J1352" s="58"/>
    </row>
    <row r="1353" spans="2:10" x14ac:dyDescent="0.25">
      <c r="B1353" s="58"/>
      <c r="C1353" s="58"/>
      <c r="D1353" s="58"/>
      <c r="E1353" s="58"/>
      <c r="F1353" s="58"/>
      <c r="G1353" s="58"/>
      <c r="H1353" s="58"/>
      <c r="I1353" s="58"/>
      <c r="J1353" s="58"/>
    </row>
    <row r="1354" spans="2:10" x14ac:dyDescent="0.25">
      <c r="B1354" s="58"/>
      <c r="C1354" s="58"/>
      <c r="D1354" s="58"/>
      <c r="E1354" s="58"/>
      <c r="F1354" s="58"/>
      <c r="G1354" s="58"/>
      <c r="H1354" s="58"/>
      <c r="I1354" s="58"/>
      <c r="J1354" s="58"/>
    </row>
    <row r="1355" spans="2:10" x14ac:dyDescent="0.25">
      <c r="B1355" s="58"/>
      <c r="C1355" s="58"/>
      <c r="D1355" s="58"/>
      <c r="E1355" s="58"/>
      <c r="F1355" s="58"/>
      <c r="G1355" s="58"/>
      <c r="H1355" s="58"/>
      <c r="I1355" s="58"/>
      <c r="J1355" s="58"/>
    </row>
    <row r="1356" spans="2:10" x14ac:dyDescent="0.25">
      <c r="B1356" s="58"/>
      <c r="C1356" s="58"/>
      <c r="D1356" s="58"/>
      <c r="E1356" s="58"/>
      <c r="F1356" s="58"/>
      <c r="G1356" s="58"/>
      <c r="H1356" s="58"/>
      <c r="I1356" s="58"/>
      <c r="J1356" s="58"/>
    </row>
    <row r="1357" spans="2:10" x14ac:dyDescent="0.25">
      <c r="B1357" s="58"/>
      <c r="C1357" s="58"/>
      <c r="D1357" s="58"/>
      <c r="E1357" s="58"/>
      <c r="F1357" s="58"/>
      <c r="G1357" s="58"/>
      <c r="H1357" s="58"/>
      <c r="I1357" s="58"/>
      <c r="J1357" s="58"/>
    </row>
    <row r="1358" spans="2:10" x14ac:dyDescent="0.25">
      <c r="B1358" s="58"/>
      <c r="C1358" s="58"/>
      <c r="D1358" s="58"/>
      <c r="E1358" s="58"/>
      <c r="F1358" s="58"/>
      <c r="G1358" s="58"/>
      <c r="H1358" s="58"/>
      <c r="I1358" s="58"/>
      <c r="J1358" s="58"/>
    </row>
    <row r="1359" spans="2:10" x14ac:dyDescent="0.25">
      <c r="B1359" s="58"/>
      <c r="C1359" s="58"/>
      <c r="D1359" s="58"/>
      <c r="E1359" s="58"/>
      <c r="F1359" s="58"/>
      <c r="G1359" s="58"/>
      <c r="H1359" s="58"/>
      <c r="I1359" s="58"/>
      <c r="J1359" s="58"/>
    </row>
    <row r="1360" spans="2:10" x14ac:dyDescent="0.25">
      <c r="B1360" s="58"/>
      <c r="C1360" s="58"/>
      <c r="D1360" s="58"/>
      <c r="E1360" s="58"/>
      <c r="F1360" s="58"/>
      <c r="G1360" s="58"/>
      <c r="H1360" s="58"/>
      <c r="I1360" s="58"/>
      <c r="J1360" s="58"/>
    </row>
    <row r="1361" spans="2:10" x14ac:dyDescent="0.25">
      <c r="B1361" s="58"/>
      <c r="C1361" s="58"/>
      <c r="D1361" s="58"/>
      <c r="E1361" s="58"/>
      <c r="F1361" s="58"/>
      <c r="G1361" s="58"/>
      <c r="H1361" s="58"/>
      <c r="I1361" s="58"/>
      <c r="J1361" s="58"/>
    </row>
    <row r="1362" spans="2:10" x14ac:dyDescent="0.25">
      <c r="B1362" s="58"/>
      <c r="C1362" s="58"/>
      <c r="D1362" s="58"/>
      <c r="E1362" s="58"/>
      <c r="F1362" s="58"/>
      <c r="G1362" s="58"/>
      <c r="H1362" s="58"/>
      <c r="I1362" s="58"/>
      <c r="J1362" s="58"/>
    </row>
    <row r="1363" spans="2:10" x14ac:dyDescent="0.25">
      <c r="B1363" s="58"/>
      <c r="C1363" s="58"/>
      <c r="D1363" s="58"/>
      <c r="E1363" s="58"/>
      <c r="F1363" s="58"/>
      <c r="G1363" s="58"/>
      <c r="H1363" s="58"/>
      <c r="I1363" s="58"/>
      <c r="J1363" s="58"/>
    </row>
    <row r="1364" spans="2:10" x14ac:dyDescent="0.25">
      <c r="B1364" s="58"/>
      <c r="C1364" s="58"/>
      <c r="D1364" s="58"/>
      <c r="E1364" s="58"/>
      <c r="F1364" s="58"/>
      <c r="G1364" s="58"/>
      <c r="H1364" s="58"/>
      <c r="I1364" s="58"/>
      <c r="J1364" s="58"/>
    </row>
    <row r="1365" spans="2:10" x14ac:dyDescent="0.25">
      <c r="B1365" s="58"/>
      <c r="C1365" s="58"/>
      <c r="D1365" s="58"/>
      <c r="E1365" s="58"/>
      <c r="F1365" s="58"/>
      <c r="G1365" s="58"/>
      <c r="H1365" s="58"/>
      <c r="I1365" s="58"/>
      <c r="J1365" s="58"/>
    </row>
    <row r="1366" spans="2:10" x14ac:dyDescent="0.25">
      <c r="B1366" s="58"/>
      <c r="C1366" s="58"/>
      <c r="D1366" s="58"/>
      <c r="E1366" s="58"/>
      <c r="F1366" s="58"/>
      <c r="G1366" s="58"/>
      <c r="H1366" s="58"/>
      <c r="I1366" s="58"/>
      <c r="J1366" s="58"/>
    </row>
    <row r="1367" spans="2:10" x14ac:dyDescent="0.25">
      <c r="B1367" s="58"/>
      <c r="C1367" s="58"/>
      <c r="D1367" s="58"/>
      <c r="E1367" s="58"/>
      <c r="F1367" s="58"/>
      <c r="G1367" s="58"/>
      <c r="H1367" s="58"/>
      <c r="I1367" s="58"/>
      <c r="J1367" s="58"/>
    </row>
    <row r="1368" spans="2:10" x14ac:dyDescent="0.25">
      <c r="B1368" s="58"/>
      <c r="C1368" s="58"/>
      <c r="D1368" s="58"/>
      <c r="E1368" s="58"/>
      <c r="F1368" s="58"/>
      <c r="G1368" s="58"/>
      <c r="H1368" s="58"/>
      <c r="I1368" s="58"/>
      <c r="J1368" s="58"/>
    </row>
    <row r="1369" spans="2:10" x14ac:dyDescent="0.25">
      <c r="B1369" s="58"/>
      <c r="C1369" s="58"/>
      <c r="D1369" s="58"/>
      <c r="E1369" s="58"/>
      <c r="F1369" s="58"/>
      <c r="G1369" s="58"/>
      <c r="H1369" s="58"/>
      <c r="I1369" s="58"/>
      <c r="J1369" s="58"/>
    </row>
    <row r="1370" spans="2:10" x14ac:dyDescent="0.25">
      <c r="B1370" s="58"/>
      <c r="C1370" s="58"/>
      <c r="D1370" s="58"/>
      <c r="E1370" s="58"/>
      <c r="F1370" s="58"/>
      <c r="G1370" s="58"/>
      <c r="H1370" s="58"/>
      <c r="I1370" s="58"/>
      <c r="J1370" s="58"/>
    </row>
    <row r="1371" spans="2:10" x14ac:dyDescent="0.25">
      <c r="B1371" s="58"/>
      <c r="C1371" s="58"/>
      <c r="D1371" s="58"/>
      <c r="E1371" s="58"/>
      <c r="F1371" s="58"/>
      <c r="G1371" s="58"/>
      <c r="H1371" s="58"/>
      <c r="I1371" s="58"/>
      <c r="J1371" s="58"/>
    </row>
    <row r="1372" spans="2:10" x14ac:dyDescent="0.25">
      <c r="B1372" s="58"/>
      <c r="C1372" s="58"/>
      <c r="D1372" s="58"/>
      <c r="E1372" s="58"/>
      <c r="F1372" s="58"/>
      <c r="G1372" s="58"/>
      <c r="H1372" s="58"/>
      <c r="I1372" s="58"/>
      <c r="J1372" s="58"/>
    </row>
    <row r="1373" spans="2:10" x14ac:dyDescent="0.25">
      <c r="B1373" s="58"/>
      <c r="C1373" s="58"/>
      <c r="D1373" s="58"/>
      <c r="E1373" s="58"/>
      <c r="F1373" s="58"/>
      <c r="G1373" s="58"/>
      <c r="H1373" s="58"/>
      <c r="I1373" s="58"/>
      <c r="J1373" s="58"/>
    </row>
    <row r="1374" spans="2:10" x14ac:dyDescent="0.25">
      <c r="B1374" s="58"/>
      <c r="C1374" s="58"/>
      <c r="D1374" s="58"/>
      <c r="E1374" s="58"/>
      <c r="F1374" s="58"/>
      <c r="G1374" s="58"/>
      <c r="H1374" s="58"/>
      <c r="I1374" s="58"/>
      <c r="J1374" s="58"/>
    </row>
    <row r="1375" spans="2:10" x14ac:dyDescent="0.25">
      <c r="B1375" s="58"/>
      <c r="C1375" s="58"/>
      <c r="D1375" s="58"/>
      <c r="E1375" s="58"/>
      <c r="F1375" s="58"/>
      <c r="G1375" s="58"/>
      <c r="H1375" s="58"/>
      <c r="I1375" s="58"/>
      <c r="J1375" s="58"/>
    </row>
    <row r="1376" spans="2:10" x14ac:dyDescent="0.25">
      <c r="B1376" s="58"/>
      <c r="C1376" s="58"/>
      <c r="D1376" s="58"/>
      <c r="E1376" s="58"/>
      <c r="F1376" s="58"/>
      <c r="G1376" s="58"/>
      <c r="H1376" s="58"/>
      <c r="I1376" s="58"/>
      <c r="J1376" s="58"/>
    </row>
    <row r="1377" spans="2:10" x14ac:dyDescent="0.25">
      <c r="B1377" s="58"/>
      <c r="C1377" s="58"/>
      <c r="D1377" s="58"/>
      <c r="E1377" s="58"/>
      <c r="F1377" s="58"/>
      <c r="G1377" s="58"/>
      <c r="H1377" s="58"/>
      <c r="I1377" s="58"/>
      <c r="J1377" s="58"/>
    </row>
    <row r="1378" spans="2:10" x14ac:dyDescent="0.25">
      <c r="B1378" s="58"/>
      <c r="C1378" s="58"/>
      <c r="D1378" s="58"/>
      <c r="E1378" s="58"/>
      <c r="F1378" s="58"/>
      <c r="G1378" s="58"/>
      <c r="H1378" s="58"/>
      <c r="I1378" s="58"/>
      <c r="J1378" s="58"/>
    </row>
    <row r="1379" spans="2:10" x14ac:dyDescent="0.25">
      <c r="B1379" s="58"/>
      <c r="C1379" s="58"/>
      <c r="D1379" s="58"/>
      <c r="E1379" s="58"/>
      <c r="F1379" s="58"/>
      <c r="G1379" s="58"/>
      <c r="H1379" s="58"/>
      <c r="I1379" s="58"/>
      <c r="J1379" s="58"/>
    </row>
    <row r="1380" spans="2:10" x14ac:dyDescent="0.25">
      <c r="B1380" s="58"/>
      <c r="C1380" s="58"/>
      <c r="D1380" s="58"/>
      <c r="E1380" s="58"/>
      <c r="F1380" s="58"/>
      <c r="G1380" s="58"/>
      <c r="H1380" s="58"/>
      <c r="I1380" s="58"/>
      <c r="J1380" s="58"/>
    </row>
    <row r="1381" spans="2:10" x14ac:dyDescent="0.25">
      <c r="B1381" s="58"/>
      <c r="C1381" s="58"/>
      <c r="D1381" s="58"/>
      <c r="E1381" s="58"/>
      <c r="F1381" s="58"/>
      <c r="G1381" s="58"/>
      <c r="H1381" s="58"/>
      <c r="I1381" s="58"/>
      <c r="J1381" s="58"/>
    </row>
    <row r="1382" spans="2:10" x14ac:dyDescent="0.25">
      <c r="B1382" s="58"/>
      <c r="C1382" s="58"/>
      <c r="D1382" s="58"/>
      <c r="E1382" s="58"/>
      <c r="F1382" s="58"/>
      <c r="G1382" s="58"/>
      <c r="H1382" s="58"/>
      <c r="I1382" s="58"/>
      <c r="J1382" s="58"/>
    </row>
    <row r="1383" spans="2:10" x14ac:dyDescent="0.25">
      <c r="B1383" s="58"/>
      <c r="C1383" s="58"/>
      <c r="D1383" s="58"/>
      <c r="E1383" s="58"/>
      <c r="F1383" s="58"/>
      <c r="G1383" s="58"/>
      <c r="H1383" s="58"/>
      <c r="I1383" s="58"/>
      <c r="J1383" s="58"/>
    </row>
    <row r="1384" spans="2:10" x14ac:dyDescent="0.25">
      <c r="B1384" s="58"/>
      <c r="C1384" s="58"/>
      <c r="D1384" s="58"/>
      <c r="E1384" s="58"/>
      <c r="F1384" s="58"/>
      <c r="G1384" s="58"/>
      <c r="H1384" s="58"/>
      <c r="I1384" s="58"/>
      <c r="J1384" s="58"/>
    </row>
    <row r="1385" spans="2:10" x14ac:dyDescent="0.25">
      <c r="B1385" s="58"/>
      <c r="C1385" s="58"/>
      <c r="D1385" s="58"/>
      <c r="E1385" s="58"/>
      <c r="F1385" s="58"/>
      <c r="G1385" s="58"/>
      <c r="H1385" s="58"/>
      <c r="I1385" s="58"/>
      <c r="J1385" s="58"/>
    </row>
    <row r="1386" spans="2:10" x14ac:dyDescent="0.25">
      <c r="B1386" s="58"/>
      <c r="C1386" s="58"/>
      <c r="D1386" s="58"/>
      <c r="E1386" s="58"/>
      <c r="F1386" s="58"/>
      <c r="G1386" s="58"/>
      <c r="H1386" s="58"/>
      <c r="I1386" s="58"/>
      <c r="J1386" s="58"/>
    </row>
    <row r="1387" spans="2:10" x14ac:dyDescent="0.25">
      <c r="B1387" s="58"/>
      <c r="C1387" s="58"/>
      <c r="D1387" s="58"/>
      <c r="E1387" s="58"/>
      <c r="F1387" s="58"/>
      <c r="G1387" s="58"/>
      <c r="H1387" s="58"/>
      <c r="I1387" s="58"/>
      <c r="J1387" s="58"/>
    </row>
    <row r="1388" spans="2:10" x14ac:dyDescent="0.25">
      <c r="B1388" s="58"/>
      <c r="C1388" s="58"/>
      <c r="D1388" s="58"/>
      <c r="E1388" s="58"/>
      <c r="F1388" s="58"/>
      <c r="G1388" s="58"/>
      <c r="H1388" s="58"/>
      <c r="I1388" s="58"/>
      <c r="J1388" s="58"/>
    </row>
    <row r="1389" spans="2:10" x14ac:dyDescent="0.25">
      <c r="B1389" s="58"/>
      <c r="C1389" s="58"/>
      <c r="D1389" s="58"/>
      <c r="E1389" s="58"/>
      <c r="F1389" s="58"/>
      <c r="G1389" s="58"/>
      <c r="H1389" s="58"/>
      <c r="I1389" s="58"/>
      <c r="J1389" s="58"/>
    </row>
    <row r="1390" spans="2:10" x14ac:dyDescent="0.25">
      <c r="B1390" s="58"/>
      <c r="C1390" s="58"/>
      <c r="D1390" s="58"/>
      <c r="E1390" s="58"/>
      <c r="F1390" s="58"/>
      <c r="G1390" s="58"/>
      <c r="H1390" s="58"/>
      <c r="I1390" s="58"/>
      <c r="J1390" s="58"/>
    </row>
    <row r="1391" spans="2:10" x14ac:dyDescent="0.25">
      <c r="B1391" s="58"/>
      <c r="C1391" s="58"/>
      <c r="D1391" s="58"/>
      <c r="E1391" s="58"/>
      <c r="F1391" s="58"/>
      <c r="G1391" s="58"/>
      <c r="H1391" s="58"/>
      <c r="I1391" s="58"/>
      <c r="J1391" s="58"/>
    </row>
    <row r="1392" spans="2:10" x14ac:dyDescent="0.25">
      <c r="B1392" s="58"/>
      <c r="C1392" s="58"/>
      <c r="D1392" s="58"/>
      <c r="E1392" s="58"/>
      <c r="F1392" s="58"/>
      <c r="G1392" s="58"/>
      <c r="H1392" s="58"/>
      <c r="I1392" s="58"/>
      <c r="J1392" s="58"/>
    </row>
    <row r="1393" spans="2:10" x14ac:dyDescent="0.25">
      <c r="B1393" s="58"/>
      <c r="C1393" s="58"/>
      <c r="D1393" s="58"/>
      <c r="E1393" s="58"/>
      <c r="F1393" s="58"/>
      <c r="G1393" s="58"/>
      <c r="H1393" s="58"/>
      <c r="I1393" s="58"/>
      <c r="J1393" s="58"/>
    </row>
    <row r="1394" spans="2:10" x14ac:dyDescent="0.25">
      <c r="B1394" s="58"/>
      <c r="C1394" s="58"/>
      <c r="D1394" s="58"/>
      <c r="E1394" s="58"/>
      <c r="F1394" s="58"/>
      <c r="G1394" s="58"/>
      <c r="H1394" s="58"/>
      <c r="I1394" s="58"/>
      <c r="J1394" s="58"/>
    </row>
    <row r="1395" spans="2:10" x14ac:dyDescent="0.25">
      <c r="B1395" s="58"/>
      <c r="C1395" s="58"/>
      <c r="D1395" s="58"/>
      <c r="E1395" s="58"/>
      <c r="F1395" s="58"/>
      <c r="G1395" s="58"/>
      <c r="H1395" s="58"/>
      <c r="I1395" s="58"/>
      <c r="J1395" s="58"/>
    </row>
    <row r="1396" spans="2:10" x14ac:dyDescent="0.25">
      <c r="B1396" s="58"/>
      <c r="C1396" s="58"/>
      <c r="D1396" s="58"/>
      <c r="E1396" s="58"/>
      <c r="F1396" s="58"/>
      <c r="G1396" s="58"/>
      <c r="H1396" s="58"/>
      <c r="I1396" s="58"/>
      <c r="J1396" s="58"/>
    </row>
    <row r="1397" spans="2:10" x14ac:dyDescent="0.25">
      <c r="B1397" s="58"/>
      <c r="C1397" s="58"/>
      <c r="D1397" s="58"/>
      <c r="E1397" s="58"/>
      <c r="F1397" s="58"/>
      <c r="G1397" s="58"/>
      <c r="H1397" s="58"/>
      <c r="I1397" s="58"/>
      <c r="J1397" s="58"/>
    </row>
    <row r="1398" spans="2:10" x14ac:dyDescent="0.25">
      <c r="B1398" s="58"/>
      <c r="C1398" s="58"/>
      <c r="D1398" s="58"/>
      <c r="E1398" s="58"/>
      <c r="F1398" s="58"/>
      <c r="G1398" s="58"/>
      <c r="H1398" s="58"/>
      <c r="I1398" s="58"/>
      <c r="J1398" s="58"/>
    </row>
    <row r="1399" spans="2:10" x14ac:dyDescent="0.25">
      <c r="B1399" s="58"/>
      <c r="C1399" s="58"/>
      <c r="D1399" s="58"/>
      <c r="E1399" s="58"/>
      <c r="F1399" s="58"/>
      <c r="G1399" s="58"/>
      <c r="H1399" s="58"/>
      <c r="I1399" s="58"/>
      <c r="J1399" s="58"/>
    </row>
    <row r="1400" spans="2:10" x14ac:dyDescent="0.25">
      <c r="B1400" s="58"/>
      <c r="C1400" s="58"/>
      <c r="D1400" s="58"/>
      <c r="E1400" s="58"/>
      <c r="F1400" s="58"/>
      <c r="G1400" s="58"/>
      <c r="H1400" s="58"/>
      <c r="I1400" s="58"/>
      <c r="J1400" s="58"/>
    </row>
    <row r="1401" spans="2:10" x14ac:dyDescent="0.25">
      <c r="B1401" s="58"/>
      <c r="C1401" s="58"/>
      <c r="D1401" s="58"/>
      <c r="E1401" s="58"/>
      <c r="F1401" s="58"/>
      <c r="G1401" s="58"/>
      <c r="H1401" s="58"/>
      <c r="I1401" s="58"/>
      <c r="J1401" s="58"/>
    </row>
    <row r="1402" spans="2:10" x14ac:dyDescent="0.25">
      <c r="B1402" s="58"/>
      <c r="C1402" s="58"/>
      <c r="D1402" s="58"/>
      <c r="E1402" s="58"/>
      <c r="F1402" s="58"/>
      <c r="G1402" s="58"/>
      <c r="H1402" s="58"/>
      <c r="I1402" s="58"/>
      <c r="J1402" s="58"/>
    </row>
    <row r="1403" spans="2:10" x14ac:dyDescent="0.25">
      <c r="B1403" s="58"/>
      <c r="C1403" s="58"/>
      <c r="D1403" s="58"/>
      <c r="E1403" s="58"/>
      <c r="F1403" s="58"/>
      <c r="G1403" s="58"/>
      <c r="H1403" s="58"/>
      <c r="I1403" s="58"/>
      <c r="J1403" s="58"/>
    </row>
    <row r="1404" spans="2:10" x14ac:dyDescent="0.25">
      <c r="B1404" s="58"/>
      <c r="C1404" s="58"/>
      <c r="D1404" s="58"/>
      <c r="E1404" s="58"/>
      <c r="F1404" s="58"/>
      <c r="G1404" s="58"/>
      <c r="H1404" s="58"/>
      <c r="I1404" s="58"/>
      <c r="J1404" s="58"/>
    </row>
    <row r="1405" spans="2:10" x14ac:dyDescent="0.25">
      <c r="B1405" s="58"/>
      <c r="C1405" s="58"/>
      <c r="D1405" s="58"/>
      <c r="E1405" s="58"/>
      <c r="F1405" s="58"/>
      <c r="G1405" s="58"/>
      <c r="H1405" s="58"/>
      <c r="I1405" s="58"/>
      <c r="J1405" s="58"/>
    </row>
    <row r="1406" spans="2:10" x14ac:dyDescent="0.25">
      <c r="B1406" s="58"/>
      <c r="C1406" s="58"/>
      <c r="D1406" s="58"/>
      <c r="E1406" s="58"/>
      <c r="F1406" s="58"/>
      <c r="G1406" s="58"/>
      <c r="H1406" s="58"/>
      <c r="I1406" s="58"/>
      <c r="J1406" s="58"/>
    </row>
    <row r="1407" spans="2:10" x14ac:dyDescent="0.25">
      <c r="B1407" s="58"/>
      <c r="C1407" s="58"/>
      <c r="D1407" s="58"/>
      <c r="E1407" s="58"/>
      <c r="F1407" s="58"/>
      <c r="G1407" s="58"/>
      <c r="H1407" s="58"/>
      <c r="I1407" s="58"/>
      <c r="J1407" s="58"/>
    </row>
    <row r="1408" spans="2:10" x14ac:dyDescent="0.25">
      <c r="B1408" s="58"/>
      <c r="C1408" s="58"/>
      <c r="D1408" s="58"/>
      <c r="E1408" s="58"/>
      <c r="F1408" s="58"/>
      <c r="G1408" s="58"/>
      <c r="H1408" s="58"/>
      <c r="I1408" s="58"/>
      <c r="J1408" s="58"/>
    </row>
    <row r="1409" spans="2:10" x14ac:dyDescent="0.25">
      <c r="B1409" s="58"/>
      <c r="C1409" s="58"/>
      <c r="D1409" s="58"/>
      <c r="E1409" s="58"/>
      <c r="F1409" s="58"/>
      <c r="G1409" s="58"/>
      <c r="H1409" s="58"/>
      <c r="I1409" s="58"/>
      <c r="J1409" s="58"/>
    </row>
    <row r="1410" spans="2:10" x14ac:dyDescent="0.25">
      <c r="B1410" s="58"/>
      <c r="C1410" s="58"/>
      <c r="D1410" s="58"/>
      <c r="E1410" s="58"/>
      <c r="F1410" s="58"/>
      <c r="G1410" s="58"/>
      <c r="H1410" s="58"/>
      <c r="I1410" s="58"/>
      <c r="J1410" s="58"/>
    </row>
    <row r="1411" spans="2:10" x14ac:dyDescent="0.25">
      <c r="B1411" s="58"/>
      <c r="C1411" s="58"/>
      <c r="D1411" s="58"/>
      <c r="E1411" s="58"/>
      <c r="F1411" s="58"/>
      <c r="G1411" s="58"/>
      <c r="H1411" s="58"/>
      <c r="I1411" s="58"/>
      <c r="J1411" s="58"/>
    </row>
    <row r="1412" spans="2:10" x14ac:dyDescent="0.25">
      <c r="B1412" s="58"/>
      <c r="C1412" s="58"/>
      <c r="D1412" s="58"/>
      <c r="E1412" s="58"/>
      <c r="F1412" s="58"/>
      <c r="G1412" s="58"/>
      <c r="H1412" s="58"/>
      <c r="I1412" s="58"/>
      <c r="J1412" s="58"/>
    </row>
    <row r="1413" spans="2:10" x14ac:dyDescent="0.25">
      <c r="B1413" s="58"/>
      <c r="C1413" s="58"/>
      <c r="D1413" s="58"/>
      <c r="E1413" s="58"/>
      <c r="F1413" s="58"/>
      <c r="G1413" s="58"/>
      <c r="H1413" s="58"/>
      <c r="I1413" s="58"/>
      <c r="J1413" s="58"/>
    </row>
    <row r="1414" spans="2:10" x14ac:dyDescent="0.25">
      <c r="B1414" s="58"/>
      <c r="C1414" s="58"/>
      <c r="D1414" s="58"/>
      <c r="E1414" s="58"/>
      <c r="F1414" s="58"/>
      <c r="G1414" s="58"/>
      <c r="H1414" s="58"/>
      <c r="I1414" s="58"/>
      <c r="J1414" s="58"/>
    </row>
    <row r="1415" spans="2:10" x14ac:dyDescent="0.25">
      <c r="B1415" s="58"/>
      <c r="C1415" s="58"/>
      <c r="D1415" s="58"/>
      <c r="E1415" s="58"/>
      <c r="F1415" s="58"/>
      <c r="G1415" s="58"/>
      <c r="H1415" s="58"/>
      <c r="I1415" s="58"/>
      <c r="J1415" s="58"/>
    </row>
    <row r="1416" spans="2:10" x14ac:dyDescent="0.25">
      <c r="B1416" s="58"/>
      <c r="C1416" s="58"/>
      <c r="D1416" s="58"/>
      <c r="E1416" s="58"/>
      <c r="F1416" s="58"/>
      <c r="G1416" s="58"/>
      <c r="H1416" s="58"/>
      <c r="I1416" s="58"/>
      <c r="J1416" s="58"/>
    </row>
    <row r="1417" spans="2:10" x14ac:dyDescent="0.25">
      <c r="B1417" s="58"/>
      <c r="C1417" s="58"/>
      <c r="D1417" s="58"/>
      <c r="E1417" s="58"/>
      <c r="F1417" s="58"/>
      <c r="G1417" s="58"/>
      <c r="H1417" s="58"/>
      <c r="I1417" s="58"/>
      <c r="J1417" s="58"/>
    </row>
    <row r="1418" spans="2:10" x14ac:dyDescent="0.25">
      <c r="B1418" s="58"/>
      <c r="C1418" s="58"/>
      <c r="D1418" s="58"/>
      <c r="E1418" s="58"/>
      <c r="F1418" s="58"/>
      <c r="G1418" s="58"/>
      <c r="H1418" s="58"/>
      <c r="I1418" s="58"/>
      <c r="J1418" s="58"/>
    </row>
    <row r="1419" spans="2:10" x14ac:dyDescent="0.25">
      <c r="B1419" s="58"/>
      <c r="C1419" s="58"/>
      <c r="D1419" s="58"/>
      <c r="E1419" s="58"/>
      <c r="F1419" s="58"/>
      <c r="G1419" s="58"/>
      <c r="H1419" s="58"/>
      <c r="I1419" s="58"/>
      <c r="J1419" s="58"/>
    </row>
    <row r="1420" spans="2:10" x14ac:dyDescent="0.25">
      <c r="B1420" s="58"/>
      <c r="C1420" s="58"/>
      <c r="D1420" s="58"/>
      <c r="E1420" s="58"/>
      <c r="F1420" s="58"/>
      <c r="G1420" s="58"/>
      <c r="H1420" s="58"/>
      <c r="I1420" s="58"/>
      <c r="J1420" s="58"/>
    </row>
    <row r="1421" spans="2:10" x14ac:dyDescent="0.25">
      <c r="B1421" s="58"/>
      <c r="C1421" s="58"/>
      <c r="D1421" s="58"/>
      <c r="E1421" s="58"/>
      <c r="F1421" s="58"/>
      <c r="G1421" s="58"/>
      <c r="H1421" s="58"/>
      <c r="I1421" s="58"/>
      <c r="J1421" s="58"/>
    </row>
    <row r="1422" spans="2:10" x14ac:dyDescent="0.25">
      <c r="B1422" s="58"/>
      <c r="C1422" s="58"/>
      <c r="D1422" s="58"/>
      <c r="E1422" s="58"/>
      <c r="F1422" s="58"/>
      <c r="G1422" s="58"/>
      <c r="H1422" s="58"/>
      <c r="I1422" s="58"/>
      <c r="J1422" s="58"/>
    </row>
    <row r="1423" spans="2:10" x14ac:dyDescent="0.25">
      <c r="B1423" s="58"/>
      <c r="C1423" s="58"/>
      <c r="D1423" s="58"/>
      <c r="E1423" s="58"/>
      <c r="F1423" s="58"/>
      <c r="G1423" s="58"/>
      <c r="H1423" s="58"/>
      <c r="I1423" s="58"/>
      <c r="J1423" s="58"/>
    </row>
    <row r="1424" spans="2:10" x14ac:dyDescent="0.25">
      <c r="B1424" s="58"/>
      <c r="C1424" s="58"/>
      <c r="D1424" s="58"/>
      <c r="E1424" s="58"/>
      <c r="F1424" s="58"/>
      <c r="G1424" s="58"/>
      <c r="H1424" s="58"/>
      <c r="I1424" s="58"/>
      <c r="J1424" s="58"/>
    </row>
    <row r="1425" spans="2:10" x14ac:dyDescent="0.25">
      <c r="B1425" s="58"/>
      <c r="C1425" s="58"/>
      <c r="D1425" s="58"/>
      <c r="E1425" s="58"/>
      <c r="F1425" s="58"/>
      <c r="G1425" s="58"/>
      <c r="H1425" s="58"/>
      <c r="I1425" s="58"/>
      <c r="J1425" s="58"/>
    </row>
    <row r="1426" spans="2:10" x14ac:dyDescent="0.25">
      <c r="B1426" s="58"/>
      <c r="C1426" s="58"/>
      <c r="D1426" s="58"/>
      <c r="E1426" s="58"/>
      <c r="F1426" s="58"/>
      <c r="G1426" s="58"/>
      <c r="H1426" s="58"/>
      <c r="I1426" s="58"/>
      <c r="J1426" s="58"/>
    </row>
    <row r="1427" spans="2:10" x14ac:dyDescent="0.25">
      <c r="B1427" s="58"/>
      <c r="C1427" s="58"/>
      <c r="D1427" s="58"/>
      <c r="E1427" s="58"/>
      <c r="F1427" s="58"/>
      <c r="G1427" s="58"/>
      <c r="H1427" s="58"/>
      <c r="I1427" s="58"/>
      <c r="J1427" s="58"/>
    </row>
    <row r="1428" spans="2:10" x14ac:dyDescent="0.25">
      <c r="B1428" s="58"/>
      <c r="C1428" s="58"/>
      <c r="D1428" s="58"/>
      <c r="E1428" s="58"/>
      <c r="F1428" s="58"/>
      <c r="G1428" s="58"/>
      <c r="H1428" s="58"/>
      <c r="I1428" s="58"/>
      <c r="J1428" s="58"/>
    </row>
    <row r="1429" spans="2:10" x14ac:dyDescent="0.25">
      <c r="B1429" s="58"/>
      <c r="C1429" s="58"/>
      <c r="D1429" s="58"/>
      <c r="E1429" s="58"/>
      <c r="F1429" s="58"/>
      <c r="G1429" s="58"/>
      <c r="H1429" s="58"/>
      <c r="I1429" s="58"/>
      <c r="J1429" s="58"/>
    </row>
    <row r="1430" spans="2:10" x14ac:dyDescent="0.25">
      <c r="B1430" s="58"/>
      <c r="C1430" s="58"/>
      <c r="D1430" s="58"/>
      <c r="E1430" s="58"/>
      <c r="F1430" s="58"/>
      <c r="G1430" s="58"/>
      <c r="H1430" s="58"/>
      <c r="I1430" s="58"/>
      <c r="J1430" s="58"/>
    </row>
    <row r="1431" spans="2:10" x14ac:dyDescent="0.25">
      <c r="B1431" s="58"/>
      <c r="C1431" s="58"/>
      <c r="D1431" s="58"/>
      <c r="E1431" s="58"/>
      <c r="F1431" s="58"/>
      <c r="G1431" s="58"/>
      <c r="H1431" s="58"/>
      <c r="I1431" s="58"/>
      <c r="J1431" s="58"/>
    </row>
    <row r="1432" spans="2:10" x14ac:dyDescent="0.25">
      <c r="B1432" s="58"/>
      <c r="C1432" s="58"/>
      <c r="D1432" s="58"/>
      <c r="E1432" s="58"/>
      <c r="F1432" s="58"/>
      <c r="G1432" s="58"/>
      <c r="H1432" s="58"/>
      <c r="I1432" s="58"/>
      <c r="J1432" s="58"/>
    </row>
    <row r="1433" spans="2:10" x14ac:dyDescent="0.25">
      <c r="B1433" s="58"/>
      <c r="C1433" s="58"/>
      <c r="D1433" s="58"/>
      <c r="E1433" s="58"/>
      <c r="F1433" s="58"/>
      <c r="G1433" s="58"/>
      <c r="H1433" s="58"/>
      <c r="I1433" s="58"/>
      <c r="J1433" s="58"/>
    </row>
    <row r="1434" spans="2:10" x14ac:dyDescent="0.25">
      <c r="B1434" s="58"/>
      <c r="C1434" s="58"/>
      <c r="D1434" s="58"/>
      <c r="E1434" s="58"/>
      <c r="F1434" s="58"/>
      <c r="G1434" s="58"/>
      <c r="H1434" s="58"/>
      <c r="I1434" s="58"/>
      <c r="J1434" s="58"/>
    </row>
    <row r="1435" spans="2:10" x14ac:dyDescent="0.25">
      <c r="B1435" s="58"/>
      <c r="C1435" s="58"/>
      <c r="D1435" s="58"/>
      <c r="E1435" s="58"/>
      <c r="F1435" s="58"/>
      <c r="G1435" s="58"/>
      <c r="H1435" s="58"/>
      <c r="I1435" s="58"/>
      <c r="J1435" s="58"/>
    </row>
    <row r="1436" spans="2:10" x14ac:dyDescent="0.25">
      <c r="B1436" s="58"/>
      <c r="C1436" s="58"/>
      <c r="D1436" s="58"/>
      <c r="E1436" s="58"/>
      <c r="F1436" s="58"/>
      <c r="G1436" s="58"/>
      <c r="H1436" s="58"/>
      <c r="I1436" s="58"/>
      <c r="J1436" s="58"/>
    </row>
    <row r="1437" spans="2:10" x14ac:dyDescent="0.25">
      <c r="B1437" s="58"/>
      <c r="C1437" s="58"/>
      <c r="D1437" s="58"/>
      <c r="E1437" s="58"/>
      <c r="F1437" s="58"/>
      <c r="G1437" s="58"/>
      <c r="H1437" s="58"/>
      <c r="I1437" s="58"/>
      <c r="J1437" s="58"/>
    </row>
    <row r="1438" spans="2:10" x14ac:dyDescent="0.25">
      <c r="B1438" s="58"/>
      <c r="C1438" s="58"/>
      <c r="D1438" s="58"/>
      <c r="E1438" s="58"/>
      <c r="F1438" s="58"/>
      <c r="G1438" s="58"/>
      <c r="H1438" s="58"/>
      <c r="I1438" s="58"/>
      <c r="J1438" s="58"/>
    </row>
    <row r="1439" spans="2:10" x14ac:dyDescent="0.25">
      <c r="B1439" s="58"/>
      <c r="C1439" s="58"/>
      <c r="D1439" s="58"/>
      <c r="E1439" s="58"/>
      <c r="F1439" s="58"/>
      <c r="G1439" s="58"/>
      <c r="H1439" s="58"/>
      <c r="I1439" s="58"/>
      <c r="J1439" s="58"/>
    </row>
    <row r="1440" spans="2:10" x14ac:dyDescent="0.25">
      <c r="B1440" s="58"/>
      <c r="C1440" s="58"/>
      <c r="D1440" s="58"/>
      <c r="E1440" s="58"/>
      <c r="F1440" s="58"/>
      <c r="G1440" s="58"/>
      <c r="H1440" s="58"/>
      <c r="I1440" s="58"/>
      <c r="J1440" s="58"/>
    </row>
    <row r="1441" spans="2:10" x14ac:dyDescent="0.25">
      <c r="B1441" s="58"/>
      <c r="C1441" s="58"/>
      <c r="D1441" s="58"/>
      <c r="E1441" s="58"/>
      <c r="F1441" s="58"/>
      <c r="G1441" s="58"/>
      <c r="H1441" s="58"/>
      <c r="I1441" s="58"/>
      <c r="J1441" s="58"/>
    </row>
    <row r="1442" spans="2:10" x14ac:dyDescent="0.25">
      <c r="B1442" s="58"/>
      <c r="C1442" s="58"/>
      <c r="D1442" s="58"/>
      <c r="E1442" s="58"/>
      <c r="F1442" s="58"/>
      <c r="G1442" s="58"/>
      <c r="H1442" s="58"/>
      <c r="I1442" s="58"/>
      <c r="J1442" s="58"/>
    </row>
    <row r="1443" spans="2:10" x14ac:dyDescent="0.25">
      <c r="B1443" s="58"/>
      <c r="C1443" s="58"/>
      <c r="D1443" s="58"/>
      <c r="E1443" s="58"/>
      <c r="F1443" s="58"/>
      <c r="G1443" s="58"/>
      <c r="H1443" s="58"/>
      <c r="I1443" s="58"/>
      <c r="J1443" s="58"/>
    </row>
    <row r="1444" spans="2:10" x14ac:dyDescent="0.25">
      <c r="B1444" s="58"/>
      <c r="C1444" s="58"/>
      <c r="D1444" s="58"/>
      <c r="E1444" s="58"/>
      <c r="F1444" s="58"/>
      <c r="G1444" s="58"/>
      <c r="H1444" s="58"/>
      <c r="I1444" s="58"/>
      <c r="J1444" s="58"/>
    </row>
    <row r="1445" spans="2:10" x14ac:dyDescent="0.25">
      <c r="B1445" s="58"/>
      <c r="C1445" s="58"/>
      <c r="D1445" s="58"/>
      <c r="E1445" s="58"/>
      <c r="F1445" s="58"/>
      <c r="G1445" s="58"/>
      <c r="H1445" s="58"/>
      <c r="I1445" s="58"/>
      <c r="J1445" s="58"/>
    </row>
    <row r="1446" spans="2:10" x14ac:dyDescent="0.25">
      <c r="B1446" s="58"/>
      <c r="C1446" s="58"/>
      <c r="D1446" s="58"/>
      <c r="E1446" s="58"/>
      <c r="F1446" s="58"/>
      <c r="G1446" s="58"/>
      <c r="H1446" s="58"/>
      <c r="I1446" s="58"/>
      <c r="J1446" s="58"/>
    </row>
    <row r="1447" spans="2:10" x14ac:dyDescent="0.25">
      <c r="B1447" s="58"/>
      <c r="C1447" s="58"/>
      <c r="D1447" s="58"/>
      <c r="E1447" s="58"/>
      <c r="F1447" s="58"/>
      <c r="G1447" s="58"/>
      <c r="H1447" s="58"/>
      <c r="I1447" s="58"/>
      <c r="J1447" s="58"/>
    </row>
    <row r="1448" spans="2:10" x14ac:dyDescent="0.25">
      <c r="B1448" s="58"/>
      <c r="C1448" s="58"/>
      <c r="D1448" s="58"/>
      <c r="E1448" s="58"/>
      <c r="F1448" s="58"/>
      <c r="G1448" s="58"/>
      <c r="H1448" s="58"/>
      <c r="I1448" s="58"/>
      <c r="J1448" s="58"/>
    </row>
    <row r="1449" spans="2:10" x14ac:dyDescent="0.25">
      <c r="B1449" s="58"/>
      <c r="C1449" s="58"/>
      <c r="D1449" s="58"/>
      <c r="E1449" s="58"/>
      <c r="F1449" s="58"/>
      <c r="G1449" s="58"/>
      <c r="H1449" s="58"/>
      <c r="I1449" s="58"/>
      <c r="J1449" s="58"/>
    </row>
    <row r="1450" spans="2:10" x14ac:dyDescent="0.25">
      <c r="B1450" s="58"/>
      <c r="C1450" s="58"/>
      <c r="D1450" s="58"/>
      <c r="E1450" s="58"/>
      <c r="F1450" s="58"/>
      <c r="G1450" s="58"/>
      <c r="H1450" s="58"/>
      <c r="I1450" s="58"/>
      <c r="J1450" s="58"/>
    </row>
    <row r="1451" spans="2:10" x14ac:dyDescent="0.25">
      <c r="B1451" s="58"/>
      <c r="C1451" s="58"/>
      <c r="D1451" s="58"/>
      <c r="E1451" s="58"/>
      <c r="F1451" s="58"/>
      <c r="G1451" s="58"/>
      <c r="H1451" s="58"/>
      <c r="I1451" s="58"/>
      <c r="J1451" s="58"/>
    </row>
    <row r="1452" spans="2:10" x14ac:dyDescent="0.25">
      <c r="B1452" s="58"/>
      <c r="C1452" s="58"/>
      <c r="D1452" s="58"/>
      <c r="E1452" s="58"/>
      <c r="F1452" s="58"/>
      <c r="G1452" s="58"/>
      <c r="H1452" s="58"/>
      <c r="I1452" s="58"/>
      <c r="J1452" s="58"/>
    </row>
    <row r="1453" spans="2:10" x14ac:dyDescent="0.25">
      <c r="B1453" s="58"/>
      <c r="C1453" s="58"/>
      <c r="D1453" s="58"/>
      <c r="E1453" s="58"/>
      <c r="F1453" s="58"/>
      <c r="G1453" s="58"/>
      <c r="H1453" s="58"/>
      <c r="I1453" s="58"/>
      <c r="J1453" s="58"/>
    </row>
    <row r="1454" spans="2:10" x14ac:dyDescent="0.25">
      <c r="B1454" s="58"/>
      <c r="C1454" s="58"/>
      <c r="D1454" s="58"/>
      <c r="E1454" s="58"/>
      <c r="F1454" s="58"/>
      <c r="G1454" s="58"/>
      <c r="H1454" s="58"/>
      <c r="I1454" s="58"/>
      <c r="J1454" s="58"/>
    </row>
  </sheetData>
  <sheetProtection formatCells="0"/>
  <mergeCells count="24">
    <mergeCell ref="D3:L3"/>
    <mergeCell ref="B18:B19"/>
    <mergeCell ref="C17:F17"/>
    <mergeCell ref="B2:C2"/>
    <mergeCell ref="B3:C3"/>
    <mergeCell ref="C15:F15"/>
    <mergeCell ref="C16:F16"/>
    <mergeCell ref="G4:L4"/>
    <mergeCell ref="C12:F12"/>
    <mergeCell ref="E5:E6"/>
    <mergeCell ref="B4:C6"/>
    <mergeCell ref="B9:B11"/>
    <mergeCell ref="B12:B14"/>
    <mergeCell ref="D4:F4"/>
    <mergeCell ref="C13:F13"/>
    <mergeCell ref="D5:D6"/>
    <mergeCell ref="B15:B17"/>
    <mergeCell ref="C14:F14"/>
    <mergeCell ref="C28:F28"/>
    <mergeCell ref="C22:F22"/>
    <mergeCell ref="C23:F23"/>
    <mergeCell ref="C26:F26"/>
    <mergeCell ref="C27:F27"/>
    <mergeCell ref="C19:F19"/>
  </mergeCells>
  <phoneticPr fontId="0" type="noConversion"/>
  <conditionalFormatting sqref="G10:L11">
    <cfRule type="cellIs" dxfId="4" priority="3" stopIfTrue="1" operator="lessThan">
      <formula>0</formula>
    </cfRule>
  </conditionalFormatting>
  <conditionalFormatting sqref="G21:L21">
    <cfRule type="cellIs" dxfId="3" priority="1" stopIfTrue="1" operator="lessThan">
      <formula>0</formula>
    </cfRule>
  </conditionalFormatting>
  <conditionalFormatting sqref="G25:L25">
    <cfRule type="cellIs" dxfId="2" priority="2" stopIfTrue="1" operator="lessThan">
      <formula>0</formula>
    </cfRule>
  </conditionalFormatting>
  <pageMargins left="0.70866141732283472" right="0.70866141732283472" top="0.94488188976377963" bottom="0.35433070866141736" header="0.31496062992125984" footer="0.31496062992125984"/>
  <pageSetup paperSize="9" scale="70" orientation="landscape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P104"/>
  <sheetViews>
    <sheetView topLeftCell="A5" zoomScale="70" zoomScaleNormal="70" zoomScaleSheetLayoutView="70" workbookViewId="0">
      <selection activeCell="A23" sqref="A23:XFD23"/>
    </sheetView>
  </sheetViews>
  <sheetFormatPr defaultRowHeight="15" x14ac:dyDescent="0.25"/>
  <cols>
    <col min="1" max="1" width="2.85546875" style="75" customWidth="1"/>
    <col min="2" max="2" width="6.85546875" customWidth="1"/>
    <col min="3" max="3" width="97.42578125" customWidth="1"/>
    <col min="4" max="4" width="19.5703125" customWidth="1"/>
    <col min="5" max="5" width="20.7109375" customWidth="1"/>
    <col min="6" max="6" width="22.140625" customWidth="1"/>
    <col min="7" max="42" width="9.28515625" style="75" customWidth="1"/>
  </cols>
  <sheetData>
    <row r="1" spans="1:42" ht="30" hidden="1" customHeight="1" x14ac:dyDescent="0.25"/>
    <row r="2" spans="1:42" ht="25.5" hidden="1" customHeight="1" x14ac:dyDescent="0.25">
      <c r="B2" s="71"/>
      <c r="C2" s="71"/>
    </row>
    <row r="3" spans="1:42" ht="27" hidden="1" customHeight="1" x14ac:dyDescent="0.25">
      <c r="B3" s="71"/>
      <c r="C3" s="72"/>
    </row>
    <row r="4" spans="1:42" ht="29.25" hidden="1" customHeight="1" x14ac:dyDescent="0.25">
      <c r="B4" s="73"/>
      <c r="C4" s="72"/>
    </row>
    <row r="5" spans="1:42" s="74" customFormat="1" ht="18" customHeight="1" x14ac:dyDescent="0.25">
      <c r="A5" s="75"/>
      <c r="B5" s="216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</row>
    <row r="6" spans="1:42" s="74" customFormat="1" ht="18.75" customHeight="1" x14ac:dyDescent="0.25">
      <c r="A6" s="75"/>
      <c r="B6" s="75"/>
      <c r="C6" s="315" t="str">
        <f>'1_przychody_koszty'!C3:D3</f>
        <v>Nazwa firmy:</v>
      </c>
      <c r="D6" s="752" t="str">
        <f>'1_przychody_koszty'!E3</f>
        <v>wpisz nazwę firmy</v>
      </c>
      <c r="E6" s="752"/>
      <c r="F6" s="752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</row>
    <row r="7" spans="1:42" ht="18.75" customHeight="1" x14ac:dyDescent="0.25">
      <c r="B7" s="753" t="s">
        <v>250</v>
      </c>
      <c r="C7" s="754" t="s">
        <v>336</v>
      </c>
      <c r="D7" s="317" t="str">
        <f>'2_dane bilansowe'!D4</f>
        <v>okres ubiegły</v>
      </c>
      <c r="E7" s="317" t="str">
        <f>'2_dane bilansowe'!E4</f>
        <v>okres ubiegły</v>
      </c>
      <c r="F7" s="317" t="str">
        <f>'2_dane bilansowe'!F4</f>
        <v>okres bieżący</v>
      </c>
    </row>
    <row r="8" spans="1:42" x14ac:dyDescent="0.25">
      <c r="B8" s="753"/>
      <c r="C8" s="755"/>
      <c r="D8" s="753">
        <f>'2_dane bilansowe'!D5</f>
        <v>2024</v>
      </c>
      <c r="E8" s="753">
        <f>'2_dane bilansowe'!E5</f>
        <v>2025</v>
      </c>
      <c r="F8" s="318">
        <f>'2_dane bilansowe'!F5</f>
        <v>2026</v>
      </c>
    </row>
    <row r="9" spans="1:42" x14ac:dyDescent="0.25">
      <c r="B9" s="753"/>
      <c r="C9" s="756"/>
      <c r="D9" s="753"/>
      <c r="E9" s="753"/>
      <c r="F9" s="317" t="str">
        <f>'2_dane bilansowe'!F6</f>
        <v>styczeń-czerwiec</v>
      </c>
    </row>
    <row r="10" spans="1:42" ht="15.75" customHeight="1" x14ac:dyDescent="0.25">
      <c r="B10" s="757" t="s">
        <v>190</v>
      </c>
      <c r="C10" s="758"/>
      <c r="D10" s="758"/>
      <c r="E10" s="758"/>
      <c r="F10" s="759"/>
    </row>
    <row r="11" spans="1:42" ht="38.25" customHeight="1" x14ac:dyDescent="0.25">
      <c r="B11" s="218">
        <v>1</v>
      </c>
      <c r="C11" s="319" t="s">
        <v>298</v>
      </c>
      <c r="D11" s="585">
        <v>0</v>
      </c>
      <c r="E11" s="320">
        <v>0</v>
      </c>
      <c r="F11" s="320">
        <v>0</v>
      </c>
    </row>
    <row r="12" spans="1:42" ht="49.9" customHeight="1" x14ac:dyDescent="0.25">
      <c r="B12" s="218">
        <v>2</v>
      </c>
      <c r="C12" s="319" t="s">
        <v>299</v>
      </c>
      <c r="D12" s="585">
        <v>0</v>
      </c>
      <c r="E12" s="320">
        <v>0</v>
      </c>
      <c r="F12" s="320">
        <v>0</v>
      </c>
    </row>
    <row r="13" spans="1:42" ht="29.25" hidden="1" customHeight="1" x14ac:dyDescent="0.25">
      <c r="B13" s="218">
        <v>3</v>
      </c>
      <c r="C13" s="319" t="s">
        <v>294</v>
      </c>
      <c r="D13" s="586"/>
      <c r="E13" s="586"/>
      <c r="F13" s="586"/>
    </row>
    <row r="14" spans="1:42" ht="34.5" hidden="1" customHeight="1" x14ac:dyDescent="0.25">
      <c r="B14" s="218">
        <v>4</v>
      </c>
      <c r="C14" s="319" t="s">
        <v>261</v>
      </c>
      <c r="D14" s="586"/>
      <c r="E14" s="586"/>
      <c r="F14" s="586"/>
    </row>
    <row r="15" spans="1:42" ht="10.5" hidden="1" customHeight="1" x14ac:dyDescent="0.25">
      <c r="B15" s="218"/>
      <c r="C15" s="75"/>
      <c r="D15" s="72"/>
      <c r="E15" s="587"/>
      <c r="F15" s="587"/>
    </row>
    <row r="16" spans="1:42" hidden="1" x14ac:dyDescent="0.25">
      <c r="B16" s="218"/>
      <c r="C16" s="75"/>
      <c r="D16" s="72"/>
      <c r="E16" s="587"/>
      <c r="F16" s="587"/>
    </row>
    <row r="17" spans="2:6" hidden="1" x14ac:dyDescent="0.25">
      <c r="B17" s="218"/>
      <c r="C17" s="75"/>
      <c r="D17" s="72"/>
      <c r="E17" s="587"/>
      <c r="F17" s="587"/>
    </row>
    <row r="18" spans="2:6" hidden="1" x14ac:dyDescent="0.25">
      <c r="B18" s="218"/>
      <c r="C18" s="75"/>
      <c r="D18" s="72"/>
      <c r="E18" s="587"/>
      <c r="F18" s="587"/>
    </row>
    <row r="19" spans="2:6" hidden="1" x14ac:dyDescent="0.25">
      <c r="B19" s="218"/>
      <c r="C19" s="75"/>
      <c r="D19" s="72"/>
      <c r="E19" s="587"/>
      <c r="F19" s="587"/>
    </row>
    <row r="20" spans="2:6" hidden="1" x14ac:dyDescent="0.25">
      <c r="B20" s="218"/>
      <c r="C20" s="75"/>
      <c r="D20" s="72"/>
      <c r="E20" s="587"/>
      <c r="F20" s="587"/>
    </row>
    <row r="21" spans="2:6" ht="36.6" customHeight="1" x14ac:dyDescent="0.25">
      <c r="B21" s="218">
        <v>3</v>
      </c>
      <c r="C21" s="323" t="s">
        <v>266</v>
      </c>
      <c r="D21" s="576">
        <v>0</v>
      </c>
      <c r="E21" s="576">
        <v>0</v>
      </c>
      <c r="F21" s="576">
        <v>0</v>
      </c>
    </row>
    <row r="22" spans="2:6" ht="31.15" customHeight="1" x14ac:dyDescent="0.25">
      <c r="B22" s="218" t="s">
        <v>50</v>
      </c>
      <c r="C22" s="323" t="s">
        <v>312</v>
      </c>
      <c r="D22" s="600">
        <v>0</v>
      </c>
      <c r="E22" s="600">
        <v>0</v>
      </c>
      <c r="F22" s="576">
        <v>0</v>
      </c>
    </row>
    <row r="23" spans="2:6" ht="31.15" customHeight="1" x14ac:dyDescent="0.25">
      <c r="B23" s="218">
        <v>4</v>
      </c>
      <c r="C23" s="323" t="s">
        <v>245</v>
      </c>
      <c r="D23" s="588">
        <v>0</v>
      </c>
      <c r="E23" s="588">
        <v>0</v>
      </c>
      <c r="F23" s="588">
        <v>0</v>
      </c>
    </row>
    <row r="24" spans="2:6" ht="24" customHeight="1" x14ac:dyDescent="0.25">
      <c r="B24" s="218">
        <v>5</v>
      </c>
      <c r="C24" s="319" t="s">
        <v>246</v>
      </c>
      <c r="D24" s="589">
        <v>0</v>
      </c>
      <c r="E24" s="589">
        <v>0</v>
      </c>
      <c r="F24" s="589">
        <v>0</v>
      </c>
    </row>
    <row r="25" spans="2:6" ht="6" hidden="1" customHeight="1" x14ac:dyDescent="0.25"/>
    <row r="26" spans="2:6" ht="20.25" customHeight="1" x14ac:dyDescent="0.25">
      <c r="B26" s="753" t="s">
        <v>251</v>
      </c>
      <c r="C26" s="753"/>
      <c r="D26" s="753"/>
      <c r="E26" s="753"/>
      <c r="F26" s="753"/>
    </row>
    <row r="27" spans="2:6" ht="31.9" customHeight="1" x14ac:dyDescent="0.25">
      <c r="B27" s="218">
        <v>6</v>
      </c>
      <c r="C27" s="325" t="s">
        <v>369</v>
      </c>
      <c r="D27" s="324">
        <v>0</v>
      </c>
      <c r="E27" s="326">
        <v>0</v>
      </c>
      <c r="F27" s="326">
        <v>0</v>
      </c>
    </row>
    <row r="28" spans="2:6" ht="33.6" customHeight="1" x14ac:dyDescent="0.25">
      <c r="B28" s="218">
        <v>7</v>
      </c>
      <c r="C28" s="319" t="s">
        <v>254</v>
      </c>
      <c r="D28" s="322">
        <v>0</v>
      </c>
      <c r="E28" s="327">
        <v>0</v>
      </c>
      <c r="F28" s="327">
        <v>0</v>
      </c>
    </row>
    <row r="29" spans="2:6" hidden="1" x14ac:dyDescent="0.25">
      <c r="B29" s="218"/>
      <c r="C29" s="75"/>
      <c r="E29" s="116"/>
      <c r="F29" s="116"/>
    </row>
    <row r="30" spans="2:6" hidden="1" x14ac:dyDescent="0.25">
      <c r="B30" s="218"/>
      <c r="C30" s="75"/>
      <c r="E30" s="116"/>
      <c r="F30" s="116"/>
    </row>
    <row r="31" spans="2:6" ht="31.15" customHeight="1" x14ac:dyDescent="0.25">
      <c r="B31" s="218">
        <v>8</v>
      </c>
      <c r="C31" s="323" t="s">
        <v>370</v>
      </c>
      <c r="D31" s="324">
        <v>0</v>
      </c>
      <c r="E31" s="326">
        <v>0</v>
      </c>
      <c r="F31" s="577">
        <v>0</v>
      </c>
    </row>
    <row r="32" spans="2:6" ht="22.5" customHeight="1" x14ac:dyDescent="0.25">
      <c r="B32" s="218" t="s">
        <v>26</v>
      </c>
      <c r="C32" s="528" t="s">
        <v>344</v>
      </c>
      <c r="D32" s="601"/>
      <c r="E32" s="602"/>
      <c r="F32" s="603">
        <v>0</v>
      </c>
    </row>
    <row r="33" spans="2:6" ht="18.600000000000001" customHeight="1" x14ac:dyDescent="0.25">
      <c r="B33" s="218">
        <v>9</v>
      </c>
      <c r="C33" s="323" t="s">
        <v>255</v>
      </c>
      <c r="D33" s="328">
        <v>0</v>
      </c>
      <c r="E33" s="329">
        <v>0</v>
      </c>
      <c r="F33" s="329">
        <v>0</v>
      </c>
    </row>
    <row r="34" spans="2:6" ht="21.75" customHeight="1" x14ac:dyDescent="0.25">
      <c r="B34" s="218" t="s">
        <v>29</v>
      </c>
      <c r="C34" s="323" t="s">
        <v>311</v>
      </c>
      <c r="D34" s="328">
        <v>0</v>
      </c>
      <c r="E34" s="329">
        <v>0</v>
      </c>
      <c r="F34" s="329">
        <v>0</v>
      </c>
    </row>
    <row r="35" spans="2:6" ht="33.6" customHeight="1" x14ac:dyDescent="0.25">
      <c r="B35" s="218">
        <v>10</v>
      </c>
      <c r="C35" s="323" t="s">
        <v>256</v>
      </c>
      <c r="D35" s="328">
        <v>0</v>
      </c>
      <c r="E35" s="329">
        <v>0</v>
      </c>
      <c r="F35" s="329">
        <v>0</v>
      </c>
    </row>
    <row r="36" spans="2:6" ht="25.9" customHeight="1" x14ac:dyDescent="0.25">
      <c r="B36" s="218">
        <v>11</v>
      </c>
      <c r="C36" s="330" t="s">
        <v>248</v>
      </c>
      <c r="D36" s="328">
        <v>0</v>
      </c>
      <c r="E36" s="329">
        <v>0</v>
      </c>
      <c r="F36" s="329">
        <v>0</v>
      </c>
    </row>
    <row r="37" spans="2:6" s="75" customFormat="1" ht="18" hidden="1" customHeight="1" x14ac:dyDescent="0.25">
      <c r="B37"/>
      <c r="C37" s="60" t="s">
        <v>126</v>
      </c>
      <c r="D37" s="43"/>
      <c r="E37" s="43"/>
      <c r="F37" s="43"/>
    </row>
    <row r="38" spans="2:6" s="75" customFormat="1" ht="30" customHeight="1" x14ac:dyDescent="0.25">
      <c r="C38" s="217"/>
    </row>
    <row r="39" spans="2:6" s="75" customFormat="1" ht="33" customHeight="1" x14ac:dyDescent="0.25">
      <c r="C39" s="204"/>
    </row>
    <row r="40" spans="2:6" s="75" customFormat="1" x14ac:dyDescent="0.25"/>
    <row r="41" spans="2:6" s="75" customFormat="1" x14ac:dyDescent="0.25"/>
    <row r="42" spans="2:6" s="75" customFormat="1" x14ac:dyDescent="0.25"/>
    <row r="43" spans="2:6" s="75" customFormat="1" x14ac:dyDescent="0.25"/>
    <row r="44" spans="2:6" s="75" customFormat="1" x14ac:dyDescent="0.25"/>
    <row r="45" spans="2:6" s="75" customFormat="1" x14ac:dyDescent="0.25"/>
    <row r="46" spans="2:6" s="75" customFormat="1" x14ac:dyDescent="0.25"/>
    <row r="47" spans="2:6" s="75" customFormat="1" x14ac:dyDescent="0.25"/>
    <row r="48" spans="2:6" s="75" customFormat="1" x14ac:dyDescent="0.25"/>
    <row r="49" s="75" customFormat="1" x14ac:dyDescent="0.25"/>
    <row r="50" s="75" customFormat="1" x14ac:dyDescent="0.25"/>
    <row r="51" s="75" customFormat="1" x14ac:dyDescent="0.25"/>
    <row r="52" s="75" customFormat="1" x14ac:dyDescent="0.25"/>
    <row r="53" s="75" customFormat="1" x14ac:dyDescent="0.25"/>
    <row r="54" s="75" customFormat="1" x14ac:dyDescent="0.25"/>
    <row r="55" s="75" customFormat="1" x14ac:dyDescent="0.25"/>
    <row r="56" s="75" customFormat="1" x14ac:dyDescent="0.25"/>
    <row r="57" s="75" customFormat="1" x14ac:dyDescent="0.25"/>
    <row r="58" s="75" customFormat="1" x14ac:dyDescent="0.25"/>
    <row r="59" s="75" customFormat="1" x14ac:dyDescent="0.25"/>
    <row r="60" s="75" customFormat="1" x14ac:dyDescent="0.25"/>
    <row r="61" s="75" customFormat="1" x14ac:dyDescent="0.25"/>
    <row r="62" s="75" customFormat="1" x14ac:dyDescent="0.25"/>
    <row r="63" s="75" customFormat="1" x14ac:dyDescent="0.25"/>
    <row r="64" s="75" customFormat="1" x14ac:dyDescent="0.25"/>
    <row r="65" s="75" customFormat="1" x14ac:dyDescent="0.25"/>
    <row r="66" s="75" customFormat="1" x14ac:dyDescent="0.25"/>
    <row r="67" s="75" customFormat="1" x14ac:dyDescent="0.25"/>
    <row r="68" s="75" customFormat="1" x14ac:dyDescent="0.25"/>
    <row r="69" s="75" customFormat="1" x14ac:dyDescent="0.25"/>
    <row r="70" s="75" customFormat="1" x14ac:dyDescent="0.25"/>
    <row r="71" s="75" customFormat="1" x14ac:dyDescent="0.25"/>
    <row r="72" s="75" customFormat="1" x14ac:dyDescent="0.25"/>
    <row r="73" s="75" customFormat="1" x14ac:dyDescent="0.25"/>
    <row r="74" s="75" customFormat="1" x14ac:dyDescent="0.25"/>
    <row r="75" s="75" customFormat="1" x14ac:dyDescent="0.25"/>
    <row r="76" s="75" customFormat="1" x14ac:dyDescent="0.25"/>
    <row r="77" s="75" customFormat="1" x14ac:dyDescent="0.25"/>
    <row r="78" s="75" customFormat="1" x14ac:dyDescent="0.25"/>
    <row r="79" s="75" customFormat="1" x14ac:dyDescent="0.25"/>
    <row r="80" s="75" customFormat="1" x14ac:dyDescent="0.25"/>
    <row r="81" s="75" customFormat="1" x14ac:dyDescent="0.25"/>
    <row r="82" s="75" customFormat="1" x14ac:dyDescent="0.25"/>
    <row r="83" s="75" customFormat="1" x14ac:dyDescent="0.25"/>
    <row r="84" s="75" customFormat="1" x14ac:dyDescent="0.25"/>
    <row r="85" s="75" customFormat="1" x14ac:dyDescent="0.25"/>
    <row r="86" s="75" customFormat="1" x14ac:dyDescent="0.25"/>
    <row r="87" s="75" customFormat="1" x14ac:dyDescent="0.25"/>
    <row r="88" s="75" customFormat="1" x14ac:dyDescent="0.25"/>
    <row r="89" s="75" customFormat="1" x14ac:dyDescent="0.25"/>
    <row r="90" s="75" customFormat="1" x14ac:dyDescent="0.25"/>
    <row r="91" s="75" customFormat="1" x14ac:dyDescent="0.25"/>
    <row r="92" s="75" customFormat="1" x14ac:dyDescent="0.25"/>
    <row r="93" s="75" customFormat="1" x14ac:dyDescent="0.25"/>
    <row r="94" s="75" customFormat="1" x14ac:dyDescent="0.25"/>
    <row r="95" s="75" customFormat="1" x14ac:dyDescent="0.25"/>
    <row r="96" s="75" customFormat="1" x14ac:dyDescent="0.25"/>
    <row r="97" s="75" customFormat="1" x14ac:dyDescent="0.25"/>
    <row r="98" s="75" customFormat="1" x14ac:dyDescent="0.25"/>
    <row r="99" s="75" customFormat="1" x14ac:dyDescent="0.25"/>
    <row r="100" s="75" customFormat="1" x14ac:dyDescent="0.25"/>
    <row r="101" s="75" customFormat="1" x14ac:dyDescent="0.25"/>
    <row r="102" s="75" customFormat="1" x14ac:dyDescent="0.25"/>
    <row r="103" s="75" customFormat="1" x14ac:dyDescent="0.25"/>
    <row r="104" s="75" customFormat="1" x14ac:dyDescent="0.25"/>
  </sheetData>
  <sheetProtection password="CA55" sheet="1" objects="1" scenarios="1" formatCells="0"/>
  <mergeCells count="7">
    <mergeCell ref="D6:F6"/>
    <mergeCell ref="B26:F26"/>
    <mergeCell ref="E8:E9"/>
    <mergeCell ref="B7:B9"/>
    <mergeCell ref="C7:C9"/>
    <mergeCell ref="B10:F10"/>
    <mergeCell ref="D8:D9"/>
  </mergeCells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A92"/>
  <sheetViews>
    <sheetView topLeftCell="C1" zoomScale="70" zoomScaleNormal="70" workbookViewId="0">
      <selection activeCell="C10" sqref="A10:XFD10"/>
    </sheetView>
  </sheetViews>
  <sheetFormatPr defaultRowHeight="15" outlineLevelRow="1" outlineLevelCol="1" x14ac:dyDescent="0.25"/>
  <cols>
    <col min="1" max="1" width="4.7109375" style="75" customWidth="1"/>
    <col min="2" max="2" width="5.28515625" customWidth="1"/>
    <col min="3" max="3" width="26.5703125" customWidth="1"/>
    <col min="4" max="4" width="19.85546875" customWidth="1"/>
    <col min="5" max="5" width="21.28515625" customWidth="1"/>
    <col min="6" max="6" width="18.85546875" customWidth="1"/>
    <col min="7" max="7" width="18" customWidth="1"/>
    <col min="8" max="8" width="17.5703125" customWidth="1"/>
    <col min="9" max="9" width="18.28515625" style="75" customWidth="1" outlineLevel="1"/>
    <col min="10" max="10" width="24.140625" style="75" customWidth="1"/>
    <col min="11" max="11" width="16.7109375" style="75" customWidth="1"/>
    <col min="12" max="27" width="9.28515625" style="75" customWidth="1"/>
  </cols>
  <sheetData>
    <row r="1" spans="2:11" s="75" customFormat="1" ht="103.9" customHeight="1" x14ac:dyDescent="0.25">
      <c r="E1" s="546" t="s">
        <v>332</v>
      </c>
      <c r="F1" s="674" t="s">
        <v>322</v>
      </c>
      <c r="G1" s="675"/>
      <c r="H1" s="676"/>
      <c r="I1" s="544" t="s">
        <v>323</v>
      </c>
      <c r="J1" s="545" t="s">
        <v>335</v>
      </c>
    </row>
    <row r="2" spans="2:11" s="75" customFormat="1" ht="33" customHeight="1" x14ac:dyDescent="0.25">
      <c r="B2" s="331"/>
      <c r="C2" s="332" t="str">
        <f>'1_przychody_koszty'!C3:D3</f>
        <v>Nazwa firmy:</v>
      </c>
      <c r="D2" s="764" t="str">
        <f>'1_przychody_koszty'!E3</f>
        <v>wpisz nazwę firmy</v>
      </c>
      <c r="E2" s="765"/>
      <c r="F2" s="665" t="s">
        <v>42</v>
      </c>
      <c r="G2" s="665"/>
      <c r="H2" s="665"/>
      <c r="I2" s="766"/>
      <c r="J2" s="596"/>
      <c r="K2" s="316"/>
    </row>
    <row r="3" spans="2:11" ht="18.75" customHeight="1" x14ac:dyDescent="0.25">
      <c r="B3" s="760" t="s">
        <v>250</v>
      </c>
      <c r="C3" s="760" t="s">
        <v>258</v>
      </c>
      <c r="D3" s="760"/>
      <c r="E3" s="760"/>
      <c r="F3" s="333">
        <f>'3_aktywa trwałe'!G5</f>
        <v>2026</v>
      </c>
      <c r="G3" s="334"/>
      <c r="H3" s="334"/>
      <c r="I3" s="537"/>
      <c r="J3" s="597"/>
      <c r="K3" s="228"/>
    </row>
    <row r="4" spans="2:11" ht="35.25" customHeight="1" x14ac:dyDescent="0.25">
      <c r="B4" s="760"/>
      <c r="C4" s="760"/>
      <c r="D4" s="760"/>
      <c r="E4" s="760"/>
      <c r="F4" s="335" t="str">
        <f>'3_aktywa trwałe'!G6</f>
        <v>lipiec-grudzień</v>
      </c>
      <c r="G4" s="336">
        <f>'3_aktywa trwałe'!H5</f>
        <v>2027</v>
      </c>
      <c r="H4" s="336">
        <f>'3_aktywa trwałe'!I5</f>
        <v>2028</v>
      </c>
      <c r="I4" s="538">
        <f>'3_aktywa trwałe'!J5</f>
        <v>2029</v>
      </c>
      <c r="J4" s="598"/>
      <c r="K4" s="541"/>
    </row>
    <row r="5" spans="2:11" ht="20.25" customHeight="1" x14ac:dyDescent="0.25">
      <c r="B5" s="337">
        <v>1</v>
      </c>
      <c r="C5" s="767" t="s">
        <v>300</v>
      </c>
      <c r="D5" s="768"/>
      <c r="E5" s="769"/>
      <c r="F5" s="338">
        <v>0</v>
      </c>
      <c r="G5" s="338">
        <v>0</v>
      </c>
      <c r="H5" s="338">
        <v>0</v>
      </c>
      <c r="I5" s="539">
        <v>0</v>
      </c>
      <c r="J5" s="599"/>
      <c r="K5" s="542"/>
    </row>
    <row r="6" spans="2:11" ht="24" customHeight="1" x14ac:dyDescent="0.25">
      <c r="B6" s="337">
        <v>2</v>
      </c>
      <c r="C6" s="770" t="s">
        <v>301</v>
      </c>
      <c r="D6" s="771"/>
      <c r="E6" s="772"/>
      <c r="F6" s="338">
        <v>0</v>
      </c>
      <c r="G6" s="338">
        <v>0</v>
      </c>
      <c r="H6" s="338">
        <v>0</v>
      </c>
      <c r="I6" s="539">
        <v>0</v>
      </c>
      <c r="J6" s="599"/>
      <c r="K6" s="542"/>
    </row>
    <row r="7" spans="2:11" s="75" customFormat="1" ht="15" customHeight="1" x14ac:dyDescent="0.25">
      <c r="B7" s="339"/>
      <c r="C7" s="339"/>
      <c r="D7" s="339"/>
      <c r="E7" s="339"/>
      <c r="J7" s="459"/>
    </row>
    <row r="8" spans="2:11" ht="22.5" customHeight="1" x14ac:dyDescent="0.25">
      <c r="B8" s="337">
        <v>3</v>
      </c>
      <c r="C8" s="767" t="s">
        <v>295</v>
      </c>
      <c r="D8" s="768"/>
      <c r="E8" s="769"/>
      <c r="F8" s="338">
        <v>0</v>
      </c>
      <c r="G8" s="338">
        <v>0</v>
      </c>
      <c r="H8" s="338">
        <v>0</v>
      </c>
      <c r="I8" s="539">
        <v>0</v>
      </c>
      <c r="J8" s="599"/>
      <c r="K8" s="542"/>
    </row>
    <row r="9" spans="2:11" ht="21.75" customHeight="1" x14ac:dyDescent="0.25">
      <c r="B9" s="337">
        <v>4</v>
      </c>
      <c r="C9" s="770" t="s">
        <v>296</v>
      </c>
      <c r="D9" s="771"/>
      <c r="E9" s="772"/>
      <c r="F9" s="338">
        <v>0</v>
      </c>
      <c r="G9" s="338">
        <v>0</v>
      </c>
      <c r="H9" s="338">
        <v>0</v>
      </c>
      <c r="I9" s="539">
        <v>0</v>
      </c>
      <c r="J9" s="599"/>
      <c r="K9" s="542"/>
    </row>
    <row r="10" spans="2:11" s="75" customFormat="1" ht="15" customHeight="1" x14ac:dyDescent="0.25">
      <c r="B10" s="339"/>
      <c r="C10" s="339"/>
      <c r="D10" s="339"/>
      <c r="E10" s="339"/>
      <c r="J10" s="459"/>
    </row>
    <row r="11" spans="2:11" ht="26.25" customHeight="1" x14ac:dyDescent="0.25">
      <c r="B11" s="337">
        <v>5</v>
      </c>
      <c r="C11" s="773" t="s">
        <v>267</v>
      </c>
      <c r="D11" s="774"/>
      <c r="E11" s="775"/>
      <c r="F11" s="340">
        <v>0</v>
      </c>
      <c r="G11" s="340">
        <v>0</v>
      </c>
      <c r="H11" s="340">
        <v>0</v>
      </c>
      <c r="I11" s="540">
        <v>0</v>
      </c>
      <c r="J11" s="459"/>
      <c r="K11" s="543"/>
    </row>
    <row r="12" spans="2:11" s="75" customFormat="1" ht="15" customHeight="1" x14ac:dyDescent="0.25">
      <c r="B12" s="219"/>
      <c r="C12" s="219"/>
      <c r="D12" s="219"/>
      <c r="E12" s="219"/>
    </row>
    <row r="13" spans="2:11" s="75" customFormat="1" ht="30.75" hidden="1" customHeight="1" outlineLevel="1" x14ac:dyDescent="0.25">
      <c r="B13" s="220">
        <v>6</v>
      </c>
      <c r="C13" s="761" t="s">
        <v>264</v>
      </c>
      <c r="D13" s="761"/>
      <c r="E13" s="761"/>
      <c r="F13" s="221"/>
      <c r="G13" s="221"/>
      <c r="H13" s="221"/>
      <c r="I13" s="221"/>
      <c r="J13" s="221"/>
      <c r="K13" s="221"/>
    </row>
    <row r="14" spans="2:11" s="75" customFormat="1" ht="24.75" hidden="1" customHeight="1" outlineLevel="1" x14ac:dyDescent="0.25">
      <c r="B14" s="220">
        <v>7</v>
      </c>
      <c r="C14" s="762" t="s">
        <v>260</v>
      </c>
      <c r="D14" s="762"/>
      <c r="E14" s="762"/>
      <c r="F14" s="221"/>
      <c r="G14" s="221"/>
      <c r="H14" s="221"/>
      <c r="I14" s="221"/>
      <c r="J14" s="221"/>
      <c r="K14" s="221"/>
    </row>
    <row r="15" spans="2:11" s="75" customFormat="1" ht="12" hidden="1" customHeight="1" outlineLevel="1" x14ac:dyDescent="0.25">
      <c r="B15" s="202"/>
      <c r="C15" s="202"/>
      <c r="D15" s="202"/>
      <c r="E15" s="202"/>
    </row>
    <row r="16" spans="2:11" s="75" customFormat="1" ht="31.5" hidden="1" customHeight="1" outlineLevel="1" x14ac:dyDescent="0.25">
      <c r="B16" s="222">
        <v>8</v>
      </c>
      <c r="C16" s="763" t="s">
        <v>262</v>
      </c>
      <c r="D16" s="763"/>
      <c r="E16" s="763"/>
      <c r="F16" s="221"/>
      <c r="G16" s="221"/>
      <c r="H16" s="221"/>
      <c r="I16" s="221"/>
      <c r="J16" s="221"/>
      <c r="K16" s="221"/>
    </row>
    <row r="17" spans="2:11" s="75" customFormat="1" ht="36" hidden="1" customHeight="1" outlineLevel="1" x14ac:dyDescent="0.25">
      <c r="B17" s="222">
        <v>9</v>
      </c>
      <c r="C17" s="763" t="s">
        <v>263</v>
      </c>
      <c r="D17" s="763"/>
      <c r="E17" s="763"/>
      <c r="F17" s="221"/>
      <c r="G17" s="221"/>
      <c r="H17" s="221"/>
      <c r="I17" s="221"/>
      <c r="J17" s="221"/>
      <c r="K17" s="221"/>
    </row>
    <row r="18" spans="2:11" s="75" customFormat="1" ht="37.5" customHeight="1" collapsed="1" x14ac:dyDescent="0.25">
      <c r="C18" s="204"/>
    </row>
    <row r="19" spans="2:11" s="75" customFormat="1" ht="36.75" customHeight="1" x14ac:dyDescent="0.25">
      <c r="C19" s="204"/>
    </row>
    <row r="20" spans="2:11" s="75" customFormat="1" x14ac:dyDescent="0.25"/>
    <row r="21" spans="2:11" s="75" customFormat="1" x14ac:dyDescent="0.25"/>
    <row r="22" spans="2:11" s="75" customFormat="1" x14ac:dyDescent="0.25"/>
    <row r="23" spans="2:11" s="75" customFormat="1" x14ac:dyDescent="0.25"/>
    <row r="24" spans="2:11" s="75" customFormat="1" x14ac:dyDescent="0.25"/>
    <row r="25" spans="2:11" s="75" customFormat="1" x14ac:dyDescent="0.25"/>
    <row r="26" spans="2:11" s="75" customFormat="1" x14ac:dyDescent="0.25"/>
    <row r="27" spans="2:11" s="75" customFormat="1" x14ac:dyDescent="0.25"/>
    <row r="28" spans="2:11" s="75" customFormat="1" x14ac:dyDescent="0.25"/>
    <row r="29" spans="2:11" s="75" customFormat="1" x14ac:dyDescent="0.25"/>
    <row r="30" spans="2:11" s="75" customFormat="1" x14ac:dyDescent="0.25"/>
    <row r="31" spans="2:11" s="75" customFormat="1" x14ac:dyDescent="0.25"/>
    <row r="32" spans="2:11" s="75" customFormat="1" x14ac:dyDescent="0.25"/>
    <row r="33" s="75" customFormat="1" x14ac:dyDescent="0.25"/>
    <row r="34" s="75" customFormat="1" x14ac:dyDescent="0.25"/>
    <row r="35" s="75" customFormat="1" x14ac:dyDescent="0.25"/>
    <row r="36" s="75" customFormat="1" x14ac:dyDescent="0.25"/>
    <row r="37" s="75" customFormat="1" x14ac:dyDescent="0.25"/>
    <row r="38" s="75" customFormat="1" x14ac:dyDescent="0.25"/>
    <row r="39" s="75" customFormat="1" x14ac:dyDescent="0.25"/>
    <row r="40" s="75" customFormat="1" x14ac:dyDescent="0.25"/>
    <row r="41" s="75" customFormat="1" x14ac:dyDescent="0.25"/>
    <row r="42" s="75" customFormat="1" x14ac:dyDescent="0.25"/>
    <row r="43" s="75" customFormat="1" x14ac:dyDescent="0.25"/>
    <row r="44" s="75" customFormat="1" x14ac:dyDescent="0.25"/>
    <row r="45" s="75" customFormat="1" x14ac:dyDescent="0.25"/>
    <row r="46" s="75" customFormat="1" x14ac:dyDescent="0.25"/>
    <row r="47" s="75" customFormat="1" x14ac:dyDescent="0.25"/>
    <row r="48" s="75" customFormat="1" x14ac:dyDescent="0.25"/>
    <row r="49" s="75" customFormat="1" x14ac:dyDescent="0.25"/>
    <row r="50" s="75" customFormat="1" x14ac:dyDescent="0.25"/>
    <row r="51" s="75" customFormat="1" x14ac:dyDescent="0.25"/>
    <row r="52" s="75" customFormat="1" x14ac:dyDescent="0.25"/>
    <row r="53" s="75" customFormat="1" x14ac:dyDescent="0.25"/>
    <row r="54" s="75" customFormat="1" x14ac:dyDescent="0.25"/>
    <row r="55" s="75" customFormat="1" x14ac:dyDescent="0.25"/>
    <row r="56" s="75" customFormat="1" x14ac:dyDescent="0.25"/>
    <row r="57" s="75" customFormat="1" x14ac:dyDescent="0.25"/>
    <row r="58" s="75" customFormat="1" x14ac:dyDescent="0.25"/>
    <row r="59" s="75" customFormat="1" x14ac:dyDescent="0.25"/>
    <row r="60" s="75" customFormat="1" x14ac:dyDescent="0.25"/>
    <row r="61" s="75" customFormat="1" x14ac:dyDescent="0.25"/>
    <row r="62" s="75" customFormat="1" x14ac:dyDescent="0.25"/>
    <row r="63" s="75" customFormat="1" x14ac:dyDescent="0.25"/>
    <row r="64" s="75" customFormat="1" x14ac:dyDescent="0.25"/>
    <row r="65" s="75" customFormat="1" x14ac:dyDescent="0.25"/>
    <row r="66" s="75" customFormat="1" x14ac:dyDescent="0.25"/>
    <row r="67" s="75" customFormat="1" x14ac:dyDescent="0.25"/>
    <row r="68" s="75" customFormat="1" x14ac:dyDescent="0.25"/>
    <row r="69" s="75" customFormat="1" x14ac:dyDescent="0.25"/>
    <row r="70" s="75" customFormat="1" x14ac:dyDescent="0.25"/>
    <row r="71" s="75" customFormat="1" x14ac:dyDescent="0.25"/>
    <row r="72" s="75" customFormat="1" x14ac:dyDescent="0.25"/>
    <row r="73" s="75" customFormat="1" x14ac:dyDescent="0.25"/>
    <row r="74" s="75" customFormat="1" x14ac:dyDescent="0.25"/>
    <row r="75" s="75" customFormat="1" x14ac:dyDescent="0.25"/>
    <row r="76" s="75" customFormat="1" x14ac:dyDescent="0.25"/>
    <row r="77" s="75" customFormat="1" x14ac:dyDescent="0.25"/>
    <row r="78" s="75" customFormat="1" x14ac:dyDescent="0.25"/>
    <row r="79" s="75" customFormat="1" x14ac:dyDescent="0.25"/>
    <row r="80" s="75" customFormat="1" x14ac:dyDescent="0.25"/>
    <row r="81" spans="1:27" s="75" customFormat="1" x14ac:dyDescent="0.25"/>
    <row r="82" spans="1:27" s="74" customFormat="1" x14ac:dyDescent="0.25">
      <c r="A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</row>
    <row r="83" spans="1:27" s="74" customFormat="1" x14ac:dyDescent="0.25">
      <c r="A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</row>
    <row r="84" spans="1:27" s="74" customFormat="1" x14ac:dyDescent="0.25">
      <c r="A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</row>
    <row r="85" spans="1:27" s="74" customFormat="1" x14ac:dyDescent="0.25">
      <c r="A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</row>
    <row r="86" spans="1:27" s="74" customFormat="1" x14ac:dyDescent="0.25">
      <c r="A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</row>
    <row r="87" spans="1:27" s="74" customFormat="1" x14ac:dyDescent="0.25">
      <c r="A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</row>
    <row r="88" spans="1:27" s="74" customFormat="1" x14ac:dyDescent="0.25">
      <c r="A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</row>
    <row r="89" spans="1:27" s="74" customFormat="1" x14ac:dyDescent="0.25">
      <c r="A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</row>
    <row r="90" spans="1:27" s="74" customFormat="1" x14ac:dyDescent="0.25">
      <c r="A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</row>
    <row r="91" spans="1:27" s="74" customFormat="1" x14ac:dyDescent="0.25">
      <c r="A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</row>
    <row r="92" spans="1:27" s="74" customFormat="1" x14ac:dyDescent="0.25">
      <c r="A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</row>
  </sheetData>
  <sheetProtection password="CA55" sheet="1" objects="1" scenarios="1" formatCells="0" formatColumns="0" formatRows="0"/>
  <mergeCells count="14">
    <mergeCell ref="F2:I2"/>
    <mergeCell ref="F1:H1"/>
    <mergeCell ref="C17:E17"/>
    <mergeCell ref="C5:E5"/>
    <mergeCell ref="C6:E6"/>
    <mergeCell ref="C8:E8"/>
    <mergeCell ref="C9:E9"/>
    <mergeCell ref="C11:E11"/>
    <mergeCell ref="C3:E4"/>
    <mergeCell ref="B3:B4"/>
    <mergeCell ref="C13:E13"/>
    <mergeCell ref="C14:E14"/>
    <mergeCell ref="C16:E16"/>
    <mergeCell ref="D2:E2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N68"/>
  <sheetViews>
    <sheetView zoomScale="70" zoomScaleNormal="70" workbookViewId="0">
      <selection activeCell="D73" sqref="D73"/>
    </sheetView>
  </sheetViews>
  <sheetFormatPr defaultRowHeight="15" outlineLevelRow="1" outlineLevelCol="1" x14ac:dyDescent="0.25"/>
  <cols>
    <col min="1" max="1" width="2.28515625" style="75" customWidth="1"/>
    <col min="2" max="2" width="2.5703125" style="75" customWidth="1"/>
    <col min="3" max="3" width="7" customWidth="1"/>
    <col min="4" max="4" width="86.85546875" customWidth="1"/>
    <col min="5" max="5" width="17.5703125" customWidth="1"/>
    <col min="6" max="7" width="16.42578125" customWidth="1"/>
    <col min="8" max="8" width="14.5703125" customWidth="1"/>
    <col min="9" max="10" width="17" customWidth="1"/>
    <col min="11" max="11" width="15.28515625" customWidth="1" outlineLevel="1"/>
    <col min="12" max="12" width="35.5703125" style="75" customWidth="1"/>
    <col min="13" max="13" width="16.28515625" style="75" customWidth="1"/>
    <col min="14" max="14" width="9.28515625" style="75" customWidth="1"/>
    <col min="15" max="16" width="9.28515625" style="75" hidden="1" customWidth="1"/>
    <col min="17" max="32" width="9.28515625" style="75" customWidth="1"/>
    <col min="33" max="40" width="9.28515625" style="1" customWidth="1"/>
  </cols>
  <sheetData>
    <row r="1" spans="3:13" ht="30.75" customHeight="1" x14ac:dyDescent="0.25">
      <c r="C1" s="341"/>
      <c r="D1" s="342" t="str">
        <f>'3_zmiany w śr trwałych'!C2</f>
        <v>Nazwa firmy:</v>
      </c>
      <c r="E1" s="777" t="str">
        <f>'1_przychody_koszty'!E3</f>
        <v>wpisz nazwę firmy</v>
      </c>
      <c r="F1" s="777"/>
      <c r="G1" s="777"/>
      <c r="H1" s="777"/>
      <c r="I1" s="778"/>
      <c r="J1" s="218" t="s">
        <v>332</v>
      </c>
      <c r="K1" s="528"/>
      <c r="L1" s="316"/>
      <c r="M1" s="529"/>
    </row>
    <row r="2" spans="3:13" ht="28.5" customHeight="1" x14ac:dyDescent="0.3">
      <c r="C2" s="493" t="s">
        <v>297</v>
      </c>
      <c r="D2" s="494"/>
      <c r="E2" s="494"/>
      <c r="F2" s="494"/>
      <c r="G2" s="494"/>
      <c r="H2" s="494"/>
      <c r="I2" s="494"/>
      <c r="J2" s="494"/>
      <c r="K2" s="494"/>
      <c r="L2" s="530"/>
      <c r="M2" s="507"/>
    </row>
    <row r="3" spans="3:13" ht="15.75" customHeight="1" x14ac:dyDescent="0.25">
      <c r="C3" s="776" t="s">
        <v>81</v>
      </c>
      <c r="D3" s="784" t="s">
        <v>1</v>
      </c>
      <c r="E3" s="401" t="s">
        <v>99</v>
      </c>
      <c r="F3" s="382" t="s">
        <v>46</v>
      </c>
      <c r="G3" s="345" t="s">
        <v>47</v>
      </c>
      <c r="H3" s="385" t="s">
        <v>42</v>
      </c>
      <c r="I3" s="386"/>
      <c r="J3" s="386"/>
      <c r="K3" s="386"/>
      <c r="L3" s="530"/>
      <c r="M3" s="508"/>
    </row>
    <row r="4" spans="3:13" ht="12.75" customHeight="1" thickBot="1" x14ac:dyDescent="0.3">
      <c r="C4" s="776"/>
      <c r="D4" s="785"/>
      <c r="E4" s="400">
        <f>'1_przychody_koszty'!E5</f>
        <v>2024</v>
      </c>
      <c r="F4" s="343">
        <f>'1_przychody_koszty'!F5</f>
        <v>2025</v>
      </c>
      <c r="G4" s="343">
        <f>'1_przychody_koszty'!G5</f>
        <v>2026</v>
      </c>
      <c r="H4" s="344">
        <f>'1_przychody_koszty'!H5</f>
        <v>2026</v>
      </c>
      <c r="I4" s="343">
        <f>'1_przychody_koszty'!I5</f>
        <v>2027</v>
      </c>
      <c r="J4" s="343">
        <f>'1_przychody_koszty'!J5</f>
        <v>2028</v>
      </c>
      <c r="K4" s="495">
        <f>'1_przychody_koszty'!K5</f>
        <v>2029</v>
      </c>
      <c r="L4" s="530"/>
      <c r="M4" s="509"/>
    </row>
    <row r="5" spans="3:13" ht="33.75" customHeight="1" x14ac:dyDescent="0.25">
      <c r="C5" s="776"/>
      <c r="D5" s="786"/>
      <c r="E5" s="399"/>
      <c r="F5" s="345"/>
      <c r="G5" s="346" t="str">
        <f>'1_przychody_koszty'!G6</f>
        <v>styczeń-czerwiec</v>
      </c>
      <c r="H5" s="347" t="str">
        <f>'1_przychody_koszty'!H6</f>
        <v>lipiec-grudzień</v>
      </c>
      <c r="I5" s="345"/>
      <c r="J5" s="345"/>
      <c r="K5" s="496"/>
      <c r="L5" s="531" t="s">
        <v>329</v>
      </c>
      <c r="M5" s="509"/>
    </row>
    <row r="6" spans="3:13" ht="13.5" hidden="1" customHeight="1" outlineLevel="1" x14ac:dyDescent="0.25">
      <c r="C6" s="348" t="s">
        <v>88</v>
      </c>
      <c r="D6" s="13"/>
      <c r="E6" s="3"/>
      <c r="F6" s="3"/>
      <c r="G6" s="3"/>
      <c r="H6" s="3"/>
      <c r="I6" s="3"/>
      <c r="J6" s="3"/>
      <c r="K6" s="3"/>
    </row>
    <row r="7" spans="3:13" ht="15.75" hidden="1" customHeight="1" outlineLevel="1" x14ac:dyDescent="0.25">
      <c r="C7" s="349">
        <v>1</v>
      </c>
      <c r="D7" s="350" t="s">
        <v>114</v>
      </c>
      <c r="E7" s="351">
        <f>IF(ISERROR(('1_przychody_koszty'!E9-('1_przychody_koszty'!E21+'1_przychody_koszty'!E42-'1_przychody_koszty'!E47))/'1_przychody_koszty'!E9),0,('1_przychody_koszty'!E9-('1_przychody_koszty'!E21+'1_przychody_koszty'!E42-'1_przychody_koszty'!E47))/'1_przychody_koszty'!E9)</f>
        <v>0</v>
      </c>
      <c r="F7" s="352">
        <f>IF(ISERROR(('1_przychody_koszty'!F9-('1_przychody_koszty'!F21+'1_przychody_koszty'!F42-'1_przychody_koszty'!F47))/'1_przychody_koszty'!F9),0,('1_przychody_koszty'!F9-('1_przychody_koszty'!F21+'1_przychody_koszty'!F42-'1_przychody_koszty'!F47))/'1_przychody_koszty'!F9)</f>
        <v>0</v>
      </c>
      <c r="G7" s="352">
        <f>IF(ISERROR(('1_przychody_koszty'!G9-('1_przychody_koszty'!G21+'1_przychody_koszty'!G42-'1_przychody_koszty'!G47))/'1_przychody_koszty'!G9),0,('1_przychody_koszty'!G9-('1_przychody_koszty'!G21+'1_przychody_koszty'!G42-'1_przychody_koszty'!G47))/'1_przychody_koszty'!G9)</f>
        <v>0</v>
      </c>
      <c r="H7" s="352">
        <f>IF(ISERROR(('1_przychody_koszty'!H10+'1_przychody_koszty'!H11-'1_przychody_koszty'!H21-'1_przychody_koszty'!H42+'1_przychody_koszty'!H47)/('1_przychody_koszty'!H10+'1_przychody_koszty'!H11)),0,('1_przychody_koszty'!H10+'1_przychody_koszty'!H11-('1_przychody_koszty'!H21+'1_przychody_koszty'!H42-'1_przychody_koszty'!H47))/('1_przychody_koszty'!H10+'1_przychody_koszty'!H11))</f>
        <v>0</v>
      </c>
      <c r="I7" s="352">
        <f>IF(ISERROR(('1_przychody_koszty'!I10+'1_przychody_koszty'!I11-'1_przychody_koszty'!I21-'1_przychody_koszty'!I42+'1_przychody_koszty'!I47)/('1_przychody_koszty'!I10+'1_przychody_koszty'!I11)),0,('1_przychody_koszty'!I10+'1_przychody_koszty'!I11-('1_przychody_koszty'!I21+'1_przychody_koszty'!I42-'1_przychody_koszty'!I47))/('1_przychody_koszty'!I10+'1_przychody_koszty'!I11))</f>
        <v>0</v>
      </c>
      <c r="J7" s="352">
        <f>IF(ISERROR(('1_przychody_koszty'!J10+'1_przychody_koszty'!J11-'1_przychody_koszty'!J21-'1_przychody_koszty'!J42+'1_przychody_koszty'!J47)/('1_przychody_koszty'!J10+'1_przychody_koszty'!J11)),0,('1_przychody_koszty'!J10+'1_przychody_koszty'!J11-('1_przychody_koszty'!J21+'1_przychody_koszty'!J42-'1_przychody_koszty'!J47))/('1_przychody_koszty'!J10+'1_przychody_koszty'!J11))</f>
        <v>0</v>
      </c>
      <c r="K7" s="497">
        <f>IF(ISERROR(('1_przychody_koszty'!K10+'1_przychody_koszty'!K11-'1_przychody_koszty'!K21-'1_przychody_koszty'!K42+'1_przychody_koszty'!K47)/('1_przychody_koszty'!K10+'1_przychody_koszty'!K11)),0,('1_przychody_koszty'!K10+'1_przychody_koszty'!K11-('1_przychody_koszty'!K21+'1_przychody_koszty'!K42-'1_przychody_koszty'!K47))/('1_przychody_koszty'!K10+'1_przychody_koszty'!K11))</f>
        <v>0</v>
      </c>
      <c r="L7" s="510">
        <f>IF(ISERROR(('1_przychody_koszty'!L10+'1_przychody_koszty'!L11-'1_przychody_koszty'!L21-'1_przychody_koszty'!L42+'1_przychody_koszty'!L47)/('1_przychody_koszty'!L10+'1_przychody_koszty'!L11)),0,('1_przychody_koszty'!L10+'1_przychody_koszty'!L11-('1_przychody_koszty'!L21+'1_przychody_koszty'!L42-'1_przychody_koszty'!L47))/('1_przychody_koszty'!L10+'1_przychody_koszty'!L11))</f>
        <v>0</v>
      </c>
      <c r="M7" s="510">
        <f>IF(ISERROR(('1_przychody_koszty'!M10+'1_przychody_koszty'!M11-'1_przychody_koszty'!M21-'1_przychody_koszty'!M42+'1_przychody_koszty'!M47)/('1_przychody_koszty'!M10+'1_przychody_koszty'!M11)),0,('1_przychody_koszty'!M10+'1_przychody_koszty'!M11-('1_przychody_koszty'!M21+'1_przychody_koszty'!M42-'1_przychody_koszty'!M47))/('1_przychody_koszty'!M10+'1_przychody_koszty'!M11))</f>
        <v>0</v>
      </c>
    </row>
    <row r="8" spans="3:13" hidden="1" outlineLevel="1" x14ac:dyDescent="0.25">
      <c r="C8" s="349">
        <v>2</v>
      </c>
      <c r="D8" s="353" t="s">
        <v>115</v>
      </c>
      <c r="E8" s="351">
        <f>IF(ISERROR(('1_przychody_koszty'!E23+'1_przychody_koszty'!E43-'1_przychody_koszty'!E49)/'1_przychody_koszty'!E12),0,('1_przychody_koszty'!E23+'1_przychody_koszty'!E43-'1_przychody_koszty'!E49)/'1_przychody_koszty'!E12)</f>
        <v>0</v>
      </c>
      <c r="F8" s="351">
        <f>IF(ISERROR(('1_przychody_koszty'!F23+'1_przychody_koszty'!F43-'1_przychody_koszty'!F49)/'1_przychody_koszty'!F12),0,('1_przychody_koszty'!F23+'1_przychody_koszty'!F43-'1_przychody_koszty'!F49)/'1_przychody_koszty'!F12)</f>
        <v>0</v>
      </c>
      <c r="G8" s="351">
        <f>IF(ISERROR(('1_przychody_koszty'!G23+'1_przychody_koszty'!G43-'1_przychody_koszty'!G49)/'1_przychody_koszty'!G12),0,('1_przychody_koszty'!G23+'1_przychody_koszty'!G43-'1_przychody_koszty'!G49)/'1_przychody_koszty'!G12)</f>
        <v>0</v>
      </c>
      <c r="H8" s="354">
        <f>'1_przychody_koszty'!H24</f>
        <v>0</v>
      </c>
      <c r="I8" s="354">
        <f>'1_przychody_koszty'!I24</f>
        <v>0</v>
      </c>
      <c r="J8" s="354">
        <f>'1_przychody_koszty'!J24</f>
        <v>0</v>
      </c>
      <c r="K8" s="498">
        <f>'1_przychody_koszty'!K24</f>
        <v>0</v>
      </c>
      <c r="L8" s="511" t="str">
        <f>'1_przychody_koszty'!L24</f>
        <v>zakup surowców, materiałó do działalności produkcyjnej</v>
      </c>
      <c r="M8" s="511">
        <f>'1_przychody_koszty'!M24</f>
        <v>0</v>
      </c>
    </row>
    <row r="9" spans="3:13" hidden="1" outlineLevel="1" x14ac:dyDescent="0.25">
      <c r="C9" s="349">
        <v>3</v>
      </c>
      <c r="D9" s="353" t="s">
        <v>116</v>
      </c>
      <c r="E9" s="351">
        <f>IF(ISERROR(('1_przychody_koszty'!E25+'1_przychody_koszty'!E37-'1_przychody_koszty'!E44)/'1_przychody_koszty'!E15),0,('1_przychody_koszty'!E25+'1_przychody_koszty'!E37-'1_przychody_koszty'!E44)/'1_przychody_koszty'!E15)</f>
        <v>0</v>
      </c>
      <c r="F9" s="351">
        <f>IF(ISERROR(('1_przychody_koszty'!F25+'1_przychody_koszty'!F44-'1_przychody_koszty'!F51)/'1_przychody_koszty'!F15),0,('1_przychody_koszty'!F25+'1_przychody_koszty'!F44-'1_przychody_koszty'!F51)/'1_przychody_koszty'!F15)</f>
        <v>0</v>
      </c>
      <c r="G9" s="351">
        <f>IF(ISERROR(('1_przychody_koszty'!G25+'1_przychody_koszty'!G44-'1_przychody_koszty'!G51)/'1_przychody_koszty'!G15),0,('1_przychody_koszty'!G25+'1_przychody_koszty'!G44-'1_przychody_koszty'!G51)/'1_przychody_koszty'!G15)</f>
        <v>0</v>
      </c>
      <c r="H9" s="351">
        <f>IF(ISERROR(('1_przychody_koszty'!H25+'1_przychody_koszty'!H44-'1_przychody_koszty'!H51)/'1_przychody_koszty'!H15),0,('1_przychody_koszty'!H25+'1_przychody_koszty'!H44-'1_przychody_koszty'!H51)/'1_przychody_koszty'!H15)</f>
        <v>0</v>
      </c>
      <c r="I9" s="351">
        <f>IF(ISERROR(('1_przychody_koszty'!I25+'1_przychody_koszty'!I44-'1_przychody_koszty'!I51)/'1_przychody_koszty'!I15),0,('1_przychody_koszty'!I25+'1_przychody_koszty'!I44-'1_przychody_koszty'!I51)/'1_przychody_koszty'!I15)</f>
        <v>0</v>
      </c>
      <c r="J9" s="351">
        <f>IF(ISERROR(('1_przychody_koszty'!J25+'1_przychody_koszty'!J44-'1_przychody_koszty'!J51)/'1_przychody_koszty'!J15),0,('1_przychody_koszty'!J25+'1_przychody_koszty'!J44-'1_przychody_koszty'!J51)/'1_przychody_koszty'!J15)</f>
        <v>0</v>
      </c>
      <c r="K9" s="499">
        <f>IF(ISERROR(('1_przychody_koszty'!K25+'1_przychody_koszty'!K44-'1_przychody_koszty'!K51)/'1_przychody_koszty'!K15),0,('1_przychody_koszty'!K25+'1_przychody_koszty'!K44-'1_przychody_koszty'!K51)/'1_przychody_koszty'!K15)</f>
        <v>0</v>
      </c>
      <c r="L9" s="512">
        <f>IF(ISERROR(('1_przychody_koszty'!L25+'1_przychody_koszty'!L44-'1_przychody_koszty'!L51)/'1_przychody_koszty'!L15),0,('1_przychody_koszty'!L25+'1_przychody_koszty'!L44-'1_przychody_koszty'!L51)/'1_przychody_koszty'!L15)</f>
        <v>0</v>
      </c>
      <c r="M9" s="512">
        <f>IF(ISERROR(('1_przychody_koszty'!M25+'1_przychody_koszty'!M44-'1_przychody_koszty'!M51)/'1_przychody_koszty'!M15),0,('1_przychody_koszty'!M25+'1_przychody_koszty'!M44-'1_przychody_koszty'!M51)/'1_przychody_koszty'!M15)</f>
        <v>0</v>
      </c>
    </row>
    <row r="10" spans="3:13" ht="21" hidden="1" customHeight="1" outlineLevel="1" collapsed="1" x14ac:dyDescent="0.25">
      <c r="C10" s="355">
        <v>1</v>
      </c>
      <c r="D10" s="356" t="s">
        <v>89</v>
      </c>
      <c r="E10" s="357">
        <f>IF(ISERROR('2_dane bilansowe'!D20*'1_przychody_koszty'!E7/'1_przychody_koszty'!E8),0,'2_dane bilansowe'!D20*'1_przychody_koszty'!E7/'1_przychody_koszty'!E8)</f>
        <v>0</v>
      </c>
      <c r="F10" s="358">
        <f>IF(ISERROR('2_dane bilansowe'!E20*'1_przychody_koszty'!F7/'1_przychody_koszty'!F8),0,'2_dane bilansowe'!E20*'1_przychody_koszty'!F7/'1_przychody_koszty'!F8)</f>
        <v>0</v>
      </c>
      <c r="G10" s="358">
        <f>IF(ISERROR('2_dane bilansowe'!F20*'1_przychody_koszty'!G7/'1_przychody_koszty'!G8),0,'2_dane bilansowe'!F20*'1_przychody_koszty'!G7/'1_przychody_koszty'!G8)</f>
        <v>0</v>
      </c>
      <c r="H10" s="359">
        <f t="shared" ref="H10:H15" si="0">G10</f>
        <v>0</v>
      </c>
      <c r="I10" s="359">
        <f t="shared" ref="I10:J15" si="1">H10</f>
        <v>0</v>
      </c>
      <c r="J10" s="359">
        <f t="shared" si="1"/>
        <v>0</v>
      </c>
      <c r="K10" s="500">
        <f t="shared" ref="K10:K15" si="2">J10</f>
        <v>0</v>
      </c>
      <c r="L10" s="513">
        <f t="shared" ref="L10:M15" si="3">K10</f>
        <v>0</v>
      </c>
      <c r="M10" s="513">
        <f t="shared" si="3"/>
        <v>0</v>
      </c>
    </row>
    <row r="11" spans="3:13" ht="29.25" hidden="1" customHeight="1" outlineLevel="1" x14ac:dyDescent="0.25">
      <c r="C11" s="355">
        <v>2</v>
      </c>
      <c r="D11" s="360" t="s">
        <v>90</v>
      </c>
      <c r="E11" s="357">
        <f>IF(ISERROR('2_dane bilansowe'!J16*'1_przychody_koszty'!E7/'1_przychody_koszty'!E20),0,'2_dane bilansowe'!J16*'1_przychody_koszty'!E7/'1_przychody_koszty'!E20)</f>
        <v>0</v>
      </c>
      <c r="F11" s="358">
        <f>IF(ISERROR('2_dane bilansowe'!K16*'1_przychody_koszty'!F7/'1_przychody_koszty'!F20),0,'2_dane bilansowe'!K16*'1_przychody_koszty'!F7/'1_przychody_koszty'!F20)</f>
        <v>0</v>
      </c>
      <c r="G11" s="358">
        <f>IF(ISERROR('2_dane bilansowe'!L16*'1_przychody_koszty'!G7/'1_przychody_koszty'!G20),0,'2_dane bilansowe'!L16*'1_przychody_koszty'!G7/'1_przychody_koszty'!G20)</f>
        <v>0</v>
      </c>
      <c r="H11" s="359">
        <f t="shared" si="0"/>
        <v>0</v>
      </c>
      <c r="I11" s="359">
        <f t="shared" si="1"/>
        <v>0</v>
      </c>
      <c r="J11" s="359">
        <f t="shared" si="1"/>
        <v>0</v>
      </c>
      <c r="K11" s="500">
        <f t="shared" si="2"/>
        <v>0</v>
      </c>
      <c r="L11" s="513">
        <f t="shared" si="3"/>
        <v>0</v>
      </c>
      <c r="M11" s="513">
        <f t="shared" si="3"/>
        <v>0</v>
      </c>
    </row>
    <row r="12" spans="3:13" ht="33.75" hidden="1" customHeight="1" outlineLevel="1" x14ac:dyDescent="0.25">
      <c r="C12" s="355">
        <v>3</v>
      </c>
      <c r="D12" s="360" t="s">
        <v>91</v>
      </c>
      <c r="E12" s="357">
        <f>IF(ISERROR('2_dane bilansowe'!D17*'1_przychody_koszty'!E7/'1_przychody_koszty'!E12),0,'2_dane bilansowe'!D17*'1_przychody_koszty'!E7/'1_przychody_koszty'!E12)</f>
        <v>0</v>
      </c>
      <c r="F12" s="358">
        <f>IF(ISERROR('2_dane bilansowe'!E17*'1_przychody_koszty'!F7/'1_przychody_koszty'!F12),0,'2_dane bilansowe'!E17*'1_przychody_koszty'!F7/'1_przychody_koszty'!F12)</f>
        <v>0</v>
      </c>
      <c r="G12" s="358">
        <f>IF(ISERROR('2_dane bilansowe'!F17*'1_przychody_koszty'!G7/'1_przychody_koszty'!G12),0,'2_dane bilansowe'!F17*'1_przychody_koszty'!G7/'1_przychody_koszty'!G12)</f>
        <v>0</v>
      </c>
      <c r="H12" s="359">
        <f t="shared" si="0"/>
        <v>0</v>
      </c>
      <c r="I12" s="359">
        <f t="shared" si="1"/>
        <v>0</v>
      </c>
      <c r="J12" s="359">
        <f t="shared" si="1"/>
        <v>0</v>
      </c>
      <c r="K12" s="500">
        <f t="shared" si="2"/>
        <v>0</v>
      </c>
      <c r="L12" s="513">
        <f t="shared" si="3"/>
        <v>0</v>
      </c>
      <c r="M12" s="513">
        <f t="shared" si="3"/>
        <v>0</v>
      </c>
    </row>
    <row r="13" spans="3:13" ht="16.5" hidden="1" customHeight="1" outlineLevel="1" x14ac:dyDescent="0.25">
      <c r="C13" s="355">
        <v>4</v>
      </c>
      <c r="D13" s="360" t="s">
        <v>118</v>
      </c>
      <c r="E13" s="357">
        <f>'1_przychody_koszty'!E48</f>
        <v>0</v>
      </c>
      <c r="F13" s="358">
        <f>'1_przychody_koszty'!F48</f>
        <v>0</v>
      </c>
      <c r="G13" s="358">
        <f>'1_przychody_koszty'!G48</f>
        <v>0</v>
      </c>
      <c r="H13" s="359">
        <f t="shared" si="0"/>
        <v>0</v>
      </c>
      <c r="I13" s="359">
        <f t="shared" si="1"/>
        <v>0</v>
      </c>
      <c r="J13" s="359">
        <f t="shared" si="1"/>
        <v>0</v>
      </c>
      <c r="K13" s="500">
        <f t="shared" si="2"/>
        <v>0</v>
      </c>
      <c r="L13" s="513">
        <f t="shared" si="3"/>
        <v>0</v>
      </c>
      <c r="M13" s="513">
        <f t="shared" si="3"/>
        <v>0</v>
      </c>
    </row>
    <row r="14" spans="3:13" ht="20.25" hidden="1" customHeight="1" outlineLevel="1" x14ac:dyDescent="0.25">
      <c r="C14" s="355">
        <v>5</v>
      </c>
      <c r="D14" s="360" t="s">
        <v>124</v>
      </c>
      <c r="E14" s="357">
        <f>'1_przychody_koszty'!E50</f>
        <v>0</v>
      </c>
      <c r="F14" s="358">
        <f>'1_przychody_koszty'!F50</f>
        <v>0</v>
      </c>
      <c r="G14" s="358">
        <f>'1_przychody_koszty'!G50</f>
        <v>0</v>
      </c>
      <c r="H14" s="359">
        <f t="shared" si="0"/>
        <v>0</v>
      </c>
      <c r="I14" s="359">
        <f t="shared" si="1"/>
        <v>0</v>
      </c>
      <c r="J14" s="359">
        <f t="shared" si="1"/>
        <v>0</v>
      </c>
      <c r="K14" s="500">
        <f t="shared" si="2"/>
        <v>0</v>
      </c>
      <c r="L14" s="513">
        <f t="shared" si="3"/>
        <v>0</v>
      </c>
      <c r="M14" s="513">
        <f t="shared" si="3"/>
        <v>0</v>
      </c>
    </row>
    <row r="15" spans="3:13" ht="16.5" hidden="1" customHeight="1" outlineLevel="1" x14ac:dyDescent="0.25">
      <c r="C15" s="355">
        <v>6</v>
      </c>
      <c r="D15" s="360" t="s">
        <v>125</v>
      </c>
      <c r="E15" s="357">
        <f>'1_przychody_koszty'!E52</f>
        <v>0</v>
      </c>
      <c r="F15" s="358">
        <f>'1_przychody_koszty'!F52</f>
        <v>0</v>
      </c>
      <c r="G15" s="358">
        <f>'1_przychody_koszty'!G52</f>
        <v>0</v>
      </c>
      <c r="H15" s="359">
        <f t="shared" si="0"/>
        <v>0</v>
      </c>
      <c r="I15" s="359">
        <f t="shared" si="1"/>
        <v>0</v>
      </c>
      <c r="J15" s="359">
        <f t="shared" si="1"/>
        <v>0</v>
      </c>
      <c r="K15" s="500">
        <f t="shared" si="2"/>
        <v>0</v>
      </c>
      <c r="L15" s="513">
        <f t="shared" si="3"/>
        <v>0</v>
      </c>
      <c r="M15" s="513">
        <f t="shared" si="3"/>
        <v>0</v>
      </c>
    </row>
    <row r="16" spans="3:13" s="75" customFormat="1" ht="19.899999999999999" customHeight="1" collapsed="1" x14ac:dyDescent="0.25"/>
    <row r="17" spans="3:13" ht="26.25" customHeight="1" x14ac:dyDescent="0.25">
      <c r="C17" s="361" t="s">
        <v>96</v>
      </c>
      <c r="D17" s="225"/>
      <c r="E17" s="226"/>
      <c r="F17" s="226"/>
      <c r="G17" s="226"/>
      <c r="H17" s="226"/>
      <c r="I17" s="226"/>
      <c r="J17" s="226"/>
      <c r="K17" s="226"/>
      <c r="L17" s="520"/>
      <c r="M17" s="316"/>
    </row>
    <row r="18" spans="3:13" ht="32.450000000000003" customHeight="1" x14ac:dyDescent="0.25">
      <c r="C18" s="355">
        <v>1</v>
      </c>
      <c r="D18" s="565" t="s">
        <v>268</v>
      </c>
      <c r="E18" s="363">
        <f>IF('2_dane bilansowe'!J10&lt;0,'2_dane bilansowe'!J10,0)</f>
        <v>0</v>
      </c>
      <c r="F18" s="363">
        <f>IF('2_dane bilansowe'!K10&lt;0,'2_dane bilansowe'!K10,0)</f>
        <v>-8.0000100001000027E-6</v>
      </c>
      <c r="G18" s="363">
        <f>IF('2_dane bilansowe'!L10&lt;0,'2_dane bilansowe'!L10,0)</f>
        <v>-1.1999989E-5</v>
      </c>
      <c r="H18" s="320">
        <v>0</v>
      </c>
      <c r="I18" s="320">
        <v>0</v>
      </c>
      <c r="J18" s="320">
        <v>0</v>
      </c>
      <c r="K18" s="389">
        <v>0</v>
      </c>
      <c r="L18" s="521"/>
      <c r="M18" s="506"/>
    </row>
    <row r="19" spans="3:13" ht="27" customHeight="1" x14ac:dyDescent="0.25">
      <c r="C19" s="355">
        <v>2</v>
      </c>
      <c r="D19" s="566" t="s">
        <v>83</v>
      </c>
      <c r="E19" s="363">
        <f>IF('2_dane bilansowe'!J10&gt;0,'2_dane bilansowe'!J10,0)</f>
        <v>0</v>
      </c>
      <c r="F19" s="363">
        <f>IF('2_dane bilansowe'!K10&gt;0,'2_dane bilansowe'!K10,0)</f>
        <v>0</v>
      </c>
      <c r="G19" s="363">
        <f>IF('2_dane bilansowe'!L10&gt;0,'2_dane bilansowe'!L10,0)</f>
        <v>0</v>
      </c>
      <c r="H19" s="321">
        <v>0</v>
      </c>
      <c r="I19" s="321">
        <v>0</v>
      </c>
      <c r="J19" s="321">
        <v>0</v>
      </c>
      <c r="K19" s="501">
        <v>0</v>
      </c>
      <c r="L19" s="521"/>
      <c r="M19" s="506"/>
    </row>
    <row r="20" spans="3:13" ht="29.45" hidden="1" customHeight="1" x14ac:dyDescent="0.25">
      <c r="C20" s="355">
        <v>3</v>
      </c>
      <c r="D20" s="362" t="s">
        <v>84</v>
      </c>
      <c r="E20" s="366">
        <v>0</v>
      </c>
      <c r="F20" s="364">
        <v>0</v>
      </c>
      <c r="G20" s="364">
        <v>0</v>
      </c>
      <c r="H20" s="321">
        <v>0</v>
      </c>
      <c r="I20" s="321">
        <v>0</v>
      </c>
      <c r="J20" s="321">
        <v>0</v>
      </c>
      <c r="K20" s="501">
        <v>0</v>
      </c>
      <c r="L20" s="521"/>
      <c r="M20" s="506"/>
    </row>
    <row r="21" spans="3:13" ht="29.45" customHeight="1" x14ac:dyDescent="0.25">
      <c r="C21" s="552" t="s">
        <v>340</v>
      </c>
      <c r="D21" s="227"/>
      <c r="E21" s="226"/>
      <c r="F21" s="226"/>
      <c r="G21" s="226"/>
      <c r="H21" s="226"/>
      <c r="I21" s="226"/>
      <c r="J21" s="226"/>
      <c r="K21" s="226"/>
      <c r="L21" s="520"/>
      <c r="M21" s="316"/>
    </row>
    <row r="22" spans="3:13" hidden="1" x14ac:dyDescent="0.25">
      <c r="C22" s="349">
        <v>10</v>
      </c>
      <c r="D22" s="356" t="s">
        <v>85</v>
      </c>
      <c r="E22" s="365">
        <f>'2_dane bilansowe'!J12</f>
        <v>0</v>
      </c>
      <c r="F22" s="365">
        <f>'2_dane bilansowe'!K12</f>
        <v>0</v>
      </c>
      <c r="G22" s="365">
        <f>'2_dane bilansowe'!L12</f>
        <v>0</v>
      </c>
      <c r="H22" s="365">
        <f t="shared" ref="H22:K22" si="4">G22+H23-H24</f>
        <v>0</v>
      </c>
      <c r="I22" s="365">
        <f t="shared" si="4"/>
        <v>0</v>
      </c>
      <c r="J22" s="365">
        <f t="shared" si="4"/>
        <v>0</v>
      </c>
      <c r="K22" s="502">
        <f t="shared" si="4"/>
        <v>0</v>
      </c>
      <c r="L22" s="522"/>
      <c r="M22" s="514"/>
    </row>
    <row r="23" spans="3:13" hidden="1" x14ac:dyDescent="0.25">
      <c r="C23" s="349" t="s">
        <v>97</v>
      </c>
      <c r="D23" s="356" t="s">
        <v>102</v>
      </c>
      <c r="E23" s="356"/>
      <c r="F23" s="356"/>
      <c r="G23" s="356"/>
      <c r="H23" s="364"/>
      <c r="I23" s="364"/>
      <c r="J23" s="364"/>
      <c r="K23" s="503"/>
      <c r="L23" s="523"/>
      <c r="M23" s="515"/>
    </row>
    <row r="24" spans="3:13" ht="21.75" customHeight="1" x14ac:dyDescent="0.25">
      <c r="C24" s="355">
        <v>3</v>
      </c>
      <c r="D24" s="362" t="s">
        <v>343</v>
      </c>
      <c r="E24" s="564">
        <v>0</v>
      </c>
      <c r="F24" s="366">
        <v>0</v>
      </c>
      <c r="G24" s="366">
        <v>0</v>
      </c>
      <c r="H24" s="364">
        <v>0</v>
      </c>
      <c r="I24" s="364">
        <v>0</v>
      </c>
      <c r="J24" s="364">
        <v>0</v>
      </c>
      <c r="K24" s="503">
        <v>0</v>
      </c>
      <c r="L24" s="523"/>
      <c r="M24" s="515"/>
    </row>
    <row r="25" spans="3:13" ht="30" hidden="1" customHeight="1" x14ac:dyDescent="0.25">
      <c r="C25" s="557" t="s">
        <v>50</v>
      </c>
      <c r="D25" s="556" t="s">
        <v>341</v>
      </c>
      <c r="E25" s="558">
        <v>0</v>
      </c>
      <c r="F25" s="558">
        <v>0</v>
      </c>
      <c r="G25" s="558">
        <v>0</v>
      </c>
      <c r="H25" s="558">
        <v>0</v>
      </c>
      <c r="I25" s="558">
        <v>0</v>
      </c>
      <c r="J25" s="558">
        <v>0</v>
      </c>
      <c r="K25" s="559">
        <v>0</v>
      </c>
      <c r="L25" s="524"/>
      <c r="M25" s="516"/>
    </row>
    <row r="26" spans="3:13" ht="36" customHeight="1" x14ac:dyDescent="0.25">
      <c r="C26" s="355">
        <v>4</v>
      </c>
      <c r="D26" s="367" t="s">
        <v>101</v>
      </c>
      <c r="E26" s="787"/>
      <c r="F26" s="788"/>
      <c r="G26" s="789"/>
      <c r="H26" s="381">
        <v>0</v>
      </c>
      <c r="I26" s="381">
        <v>0</v>
      </c>
      <c r="J26" s="381">
        <v>0</v>
      </c>
      <c r="K26" s="504">
        <v>0</v>
      </c>
      <c r="L26" s="525"/>
      <c r="M26" s="517"/>
    </row>
    <row r="27" spans="3:13" ht="32.450000000000003" customHeight="1" x14ac:dyDescent="0.25">
      <c r="C27" s="355">
        <v>5</v>
      </c>
      <c r="D27" s="362" t="s">
        <v>368</v>
      </c>
      <c r="E27" s="567">
        <v>0</v>
      </c>
      <c r="F27" s="578">
        <v>0</v>
      </c>
      <c r="G27" s="578">
        <v>0</v>
      </c>
      <c r="H27" s="622">
        <v>0</v>
      </c>
      <c r="I27" s="622">
        <v>0</v>
      </c>
      <c r="J27" s="622">
        <v>0</v>
      </c>
      <c r="K27" s="623">
        <v>0</v>
      </c>
      <c r="L27" s="523"/>
      <c r="M27" s="515"/>
    </row>
    <row r="28" spans="3:13" ht="23.25" hidden="1" customHeight="1" x14ac:dyDescent="0.25">
      <c r="C28" s="476"/>
      <c r="D28" s="781"/>
      <c r="E28" s="782"/>
      <c r="F28" s="782"/>
      <c r="G28" s="782"/>
      <c r="H28" s="617"/>
      <c r="I28" s="617"/>
      <c r="J28" s="617"/>
      <c r="K28" s="624"/>
      <c r="L28" s="521"/>
      <c r="M28" s="506"/>
    </row>
    <row r="29" spans="3:13" ht="14.25" hidden="1" customHeight="1" x14ac:dyDescent="0.25">
      <c r="C29" s="477"/>
      <c r="D29" s="478"/>
      <c r="E29" s="388"/>
      <c r="F29" s="388"/>
      <c r="G29" s="390"/>
      <c r="H29" s="625"/>
      <c r="I29" s="625"/>
      <c r="J29" s="625"/>
      <c r="K29" s="626"/>
      <c r="L29" s="459"/>
    </row>
    <row r="30" spans="3:13" ht="12.75" hidden="1" customHeight="1" outlineLevel="1" x14ac:dyDescent="0.25">
      <c r="C30" s="479"/>
      <c r="D30" s="480"/>
      <c r="E30" s="481"/>
      <c r="F30" s="481"/>
      <c r="G30" s="481"/>
      <c r="H30" s="627"/>
      <c r="I30" s="627"/>
      <c r="J30" s="627"/>
      <c r="K30" s="628"/>
      <c r="L30" s="459"/>
    </row>
    <row r="31" spans="3:13" ht="15" hidden="1" customHeight="1" outlineLevel="1" x14ac:dyDescent="0.25">
      <c r="C31" s="482"/>
      <c r="D31" s="478"/>
      <c r="E31" s="483"/>
      <c r="F31" s="483"/>
      <c r="G31" s="484"/>
      <c r="H31" s="625">
        <f t="shared" ref="H31:K33" si="5">G31</f>
        <v>0</v>
      </c>
      <c r="I31" s="625">
        <f>H31</f>
        <v>0</v>
      </c>
      <c r="J31" s="625">
        <f>I31</f>
        <v>0</v>
      </c>
      <c r="K31" s="626">
        <f>J31</f>
        <v>0</v>
      </c>
      <c r="L31" s="526">
        <f t="shared" ref="L31:M33" si="6">K31</f>
        <v>0</v>
      </c>
      <c r="M31" s="518">
        <f t="shared" si="6"/>
        <v>0</v>
      </c>
    </row>
    <row r="32" spans="3:13" ht="15" hidden="1" customHeight="1" outlineLevel="1" x14ac:dyDescent="0.25">
      <c r="C32" s="482"/>
      <c r="D32" s="478"/>
      <c r="E32" s="483"/>
      <c r="F32" s="483"/>
      <c r="G32" s="484"/>
      <c r="H32" s="625">
        <f t="shared" si="5"/>
        <v>0</v>
      </c>
      <c r="I32" s="625">
        <f t="shared" si="5"/>
        <v>0</v>
      </c>
      <c r="J32" s="625">
        <f t="shared" si="5"/>
        <v>0</v>
      </c>
      <c r="K32" s="626">
        <f t="shared" si="5"/>
        <v>0</v>
      </c>
      <c r="L32" s="526">
        <f t="shared" si="6"/>
        <v>0</v>
      </c>
      <c r="M32" s="518">
        <f t="shared" si="6"/>
        <v>0</v>
      </c>
    </row>
    <row r="33" spans="3:16" ht="15" hidden="1" customHeight="1" outlineLevel="1" x14ac:dyDescent="0.25">
      <c r="C33" s="482"/>
      <c r="D33" s="478"/>
      <c r="E33" s="483"/>
      <c r="F33" s="483"/>
      <c r="G33" s="484"/>
      <c r="H33" s="625">
        <f>G33</f>
        <v>0</v>
      </c>
      <c r="I33" s="625">
        <f t="shared" si="5"/>
        <v>0</v>
      </c>
      <c r="J33" s="625">
        <f t="shared" si="5"/>
        <v>0</v>
      </c>
      <c r="K33" s="626">
        <f t="shared" si="5"/>
        <v>0</v>
      </c>
      <c r="L33" s="526">
        <f t="shared" si="6"/>
        <v>0</v>
      </c>
      <c r="M33" s="518">
        <f t="shared" si="6"/>
        <v>0</v>
      </c>
    </row>
    <row r="34" spans="3:16" ht="18" hidden="1" customHeight="1" outlineLevel="1" x14ac:dyDescent="0.25">
      <c r="C34" s="485"/>
      <c r="D34" s="486"/>
      <c r="E34" s="487"/>
      <c r="F34" s="487"/>
      <c r="G34" s="487"/>
      <c r="H34" s="627"/>
      <c r="I34" s="627"/>
      <c r="J34" s="627"/>
      <c r="K34" s="628"/>
      <c r="L34" s="459"/>
    </row>
    <row r="35" spans="3:16" ht="15" hidden="1" customHeight="1" outlineLevel="1" x14ac:dyDescent="0.25">
      <c r="C35" s="477"/>
      <c r="D35" s="478"/>
      <c r="E35" s="483"/>
      <c r="F35" s="483"/>
      <c r="G35" s="484"/>
      <c r="H35" s="625">
        <f>G35</f>
        <v>0</v>
      </c>
      <c r="I35" s="625">
        <f>H35</f>
        <v>0</v>
      </c>
      <c r="J35" s="625">
        <f>I35</f>
        <v>0</v>
      </c>
      <c r="K35" s="626">
        <f>J35</f>
        <v>0</v>
      </c>
      <c r="L35" s="526">
        <f t="shared" ref="L35:M35" si="7">K35</f>
        <v>0</v>
      </c>
      <c r="M35" s="518">
        <f t="shared" si="7"/>
        <v>0</v>
      </c>
    </row>
    <row r="36" spans="3:16" ht="15" hidden="1" customHeight="1" outlineLevel="1" x14ac:dyDescent="0.25">
      <c r="C36" s="477"/>
      <c r="D36" s="478"/>
      <c r="E36" s="387"/>
      <c r="F36" s="387"/>
      <c r="G36" s="488"/>
      <c r="H36" s="625"/>
      <c r="I36" s="625"/>
      <c r="J36" s="625"/>
      <c r="K36" s="626">
        <f>J36</f>
        <v>0</v>
      </c>
      <c r="L36" s="527">
        <f t="shared" ref="L36:M36" si="8">K36</f>
        <v>0</v>
      </c>
      <c r="M36" s="519">
        <f t="shared" si="8"/>
        <v>0</v>
      </c>
    </row>
    <row r="37" spans="3:16" s="75" customFormat="1" ht="12.6" hidden="1" customHeight="1" collapsed="1" x14ac:dyDescent="0.25">
      <c r="C37" s="489"/>
      <c r="D37" s="783"/>
      <c r="E37" s="783"/>
      <c r="F37" s="783"/>
      <c r="G37" s="781"/>
      <c r="H37" s="627"/>
      <c r="I37" s="629"/>
      <c r="J37" s="629"/>
      <c r="K37" s="630"/>
      <c r="L37" s="459"/>
    </row>
    <row r="38" spans="3:16" s="75" customFormat="1" ht="16.149999999999999" hidden="1" customHeight="1" x14ac:dyDescent="0.25">
      <c r="C38" s="533" t="s">
        <v>331</v>
      </c>
      <c r="D38" s="490"/>
      <c r="E38" s="491"/>
      <c r="F38" s="491"/>
      <c r="G38" s="491"/>
      <c r="H38" s="631">
        <f>H4</f>
        <v>2026</v>
      </c>
      <c r="I38" s="632"/>
      <c r="J38" s="633"/>
      <c r="K38" s="633"/>
    </row>
    <row r="39" spans="3:16" s="75" customFormat="1" ht="59.45" customHeight="1" x14ac:dyDescent="0.25">
      <c r="C39" s="355">
        <v>6</v>
      </c>
      <c r="D39" s="362" t="s">
        <v>313</v>
      </c>
      <c r="E39" s="579" t="s">
        <v>314</v>
      </c>
      <c r="F39" s="366">
        <v>0</v>
      </c>
      <c r="G39" s="583" t="s">
        <v>315</v>
      </c>
      <c r="H39" s="617">
        <v>0</v>
      </c>
      <c r="I39" s="617">
        <v>0</v>
      </c>
      <c r="J39" s="617">
        <v>0</v>
      </c>
      <c r="K39" s="617">
        <v>0</v>
      </c>
      <c r="L39" s="506"/>
      <c r="O39" s="404">
        <f>H39+I39+J39+K39</f>
        <v>0</v>
      </c>
      <c r="P39" s="403">
        <f>IF(O39&gt;0,1,0)</f>
        <v>0</v>
      </c>
    </row>
    <row r="40" spans="3:16" s="75" customFormat="1" ht="29.25" customHeight="1" x14ac:dyDescent="0.25">
      <c r="C40" s="580">
        <v>7</v>
      </c>
      <c r="D40" s="362" t="s">
        <v>338</v>
      </c>
      <c r="E40" s="579" t="s">
        <v>314</v>
      </c>
      <c r="F40" s="366">
        <v>0</v>
      </c>
      <c r="G40" s="583" t="s">
        <v>315</v>
      </c>
      <c r="H40" s="618">
        <v>0</v>
      </c>
      <c r="I40" s="618">
        <v>0</v>
      </c>
      <c r="J40" s="618">
        <v>0</v>
      </c>
      <c r="K40" s="618">
        <v>0</v>
      </c>
      <c r="O40" s="404">
        <f t="shared" ref="O40" si="9">H40+I40+J40+K40</f>
        <v>0</v>
      </c>
      <c r="P40" s="403">
        <f t="shared" ref="P40:P42" si="10">IF(O40&gt;0,1,0)</f>
        <v>0</v>
      </c>
    </row>
    <row r="41" spans="3:16" s="75" customFormat="1" ht="22.15" customHeight="1" x14ac:dyDescent="0.25">
      <c r="C41" s="218" t="s">
        <v>55</v>
      </c>
      <c r="D41" s="779" t="s">
        <v>339</v>
      </c>
      <c r="E41" s="780"/>
      <c r="F41" s="780"/>
      <c r="G41" s="780"/>
      <c r="H41" s="618">
        <v>0</v>
      </c>
      <c r="I41" s="620"/>
      <c r="J41" s="620"/>
      <c r="K41" s="620"/>
      <c r="O41" s="404">
        <f>H42+I42+J41+K41</f>
        <v>0</v>
      </c>
      <c r="P41" s="403">
        <f t="shared" si="10"/>
        <v>0</v>
      </c>
    </row>
    <row r="42" spans="3:16" s="75" customFormat="1" ht="46.15" customHeight="1" x14ac:dyDescent="0.25">
      <c r="C42" s="337">
        <v>8</v>
      </c>
      <c r="D42" s="362" t="s">
        <v>316</v>
      </c>
      <c r="E42" s="579" t="s">
        <v>314</v>
      </c>
      <c r="F42" s="366">
        <v>0</v>
      </c>
      <c r="G42" s="583" t="s">
        <v>315</v>
      </c>
      <c r="H42" s="618">
        <v>0</v>
      </c>
      <c r="I42" s="621">
        <v>0</v>
      </c>
      <c r="J42" s="615">
        <v>0</v>
      </c>
      <c r="K42" s="615">
        <v>0</v>
      </c>
      <c r="L42" s="519"/>
      <c r="O42" s="404">
        <f>H43+I43+J42+K42</f>
        <v>0</v>
      </c>
      <c r="P42" s="403">
        <f t="shared" si="10"/>
        <v>0</v>
      </c>
    </row>
    <row r="43" spans="3:16" s="75" customFormat="1" ht="49.9" customHeight="1" x14ac:dyDescent="0.25">
      <c r="C43" s="581">
        <v>9</v>
      </c>
      <c r="D43" s="584" t="s">
        <v>317</v>
      </c>
      <c r="E43" s="579" t="s">
        <v>318</v>
      </c>
      <c r="F43" s="595">
        <v>0</v>
      </c>
      <c r="G43" s="583" t="s">
        <v>319</v>
      </c>
      <c r="H43" s="615">
        <v>0</v>
      </c>
      <c r="I43" s="615">
        <v>0</v>
      </c>
      <c r="J43" s="615">
        <v>0</v>
      </c>
      <c r="K43" s="615">
        <v>0</v>
      </c>
    </row>
    <row r="44" spans="3:16" s="75" customFormat="1" hidden="1" x14ac:dyDescent="0.25">
      <c r="C44" s="553" t="s">
        <v>29</v>
      </c>
      <c r="D44" s="554" t="s">
        <v>320</v>
      </c>
      <c r="E44" s="555"/>
      <c r="F44" s="551"/>
      <c r="G44" s="556"/>
      <c r="H44" s="616"/>
      <c r="I44" s="582"/>
      <c r="J44" s="582"/>
      <c r="K44" s="582"/>
      <c r="L44" s="459"/>
    </row>
    <row r="45" spans="3:16" s="75" customFormat="1" ht="15.6" hidden="1" customHeight="1" x14ac:dyDescent="0.25">
      <c r="C45" s="492">
        <v>10</v>
      </c>
      <c r="D45" s="402" t="s">
        <v>342</v>
      </c>
      <c r="E45" s="406">
        <f>E24+E25</f>
        <v>0</v>
      </c>
      <c r="F45" s="406">
        <f t="shared" ref="F45:G45" si="11">F24+F25</f>
        <v>0</v>
      </c>
      <c r="G45" s="406">
        <f t="shared" si="11"/>
        <v>0</v>
      </c>
      <c r="H45" s="406">
        <f>H24+H44+H25</f>
        <v>0</v>
      </c>
      <c r="I45" s="406">
        <f>I24+I44+I25</f>
        <v>0</v>
      </c>
      <c r="J45" s="406">
        <f t="shared" ref="J45:K45" si="12">J24+J43+J25</f>
        <v>0</v>
      </c>
      <c r="K45" s="505">
        <f t="shared" si="12"/>
        <v>0</v>
      </c>
      <c r="L45" s="459" t="s">
        <v>330</v>
      </c>
    </row>
    <row r="46" spans="3:16" s="75" customFormat="1" x14ac:dyDescent="0.25"/>
    <row r="47" spans="3:16" s="75" customFormat="1" x14ac:dyDescent="0.25">
      <c r="K47" s="550"/>
    </row>
    <row r="48" spans="3:16" s="75" customFormat="1" x14ac:dyDescent="0.25"/>
    <row r="49" s="75" customFormat="1" x14ac:dyDescent="0.25"/>
    <row r="50" s="75" customFormat="1" x14ac:dyDescent="0.25"/>
    <row r="51" s="75" customFormat="1" x14ac:dyDescent="0.25"/>
    <row r="52" s="75" customFormat="1" x14ac:dyDescent="0.25"/>
    <row r="53" s="75" customFormat="1" x14ac:dyDescent="0.25"/>
    <row r="54" s="75" customFormat="1" x14ac:dyDescent="0.25"/>
    <row r="55" s="75" customFormat="1" x14ac:dyDescent="0.25"/>
    <row r="56" s="75" customFormat="1" x14ac:dyDescent="0.25"/>
    <row r="57" s="75" customFormat="1" x14ac:dyDescent="0.25"/>
    <row r="58" s="75" customFormat="1" x14ac:dyDescent="0.25"/>
    <row r="59" s="75" customFormat="1" x14ac:dyDescent="0.25"/>
    <row r="60" s="75" customFormat="1" x14ac:dyDescent="0.25"/>
    <row r="61" s="75" customFormat="1" x14ac:dyDescent="0.25"/>
    <row r="62" s="75" customFormat="1" x14ac:dyDescent="0.25"/>
    <row r="63" s="75" customFormat="1" x14ac:dyDescent="0.25"/>
    <row r="64" s="75" customFormat="1" x14ac:dyDescent="0.25"/>
    <row r="65" spans="1:32" s="75" customFormat="1" x14ac:dyDescent="0.25"/>
    <row r="66" spans="1:32" s="75" customFormat="1" x14ac:dyDescent="0.25"/>
    <row r="67" spans="1:32" s="75" customFormat="1" x14ac:dyDescent="0.25"/>
    <row r="68" spans="1:32" s="1" customFormat="1" x14ac:dyDescent="0.25">
      <c r="A68" s="75"/>
      <c r="B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</row>
  </sheetData>
  <sheetProtection password="CA55" sheet="1" objects="1" scenarios="1" formatCells="0" formatColumns="0" formatRows="0"/>
  <mergeCells count="7">
    <mergeCell ref="C3:C5"/>
    <mergeCell ref="E1:I1"/>
    <mergeCell ref="D41:G41"/>
    <mergeCell ref="D28:G28"/>
    <mergeCell ref="D37:G37"/>
    <mergeCell ref="D3:D5"/>
    <mergeCell ref="E26:G26"/>
  </mergeCells>
  <phoneticPr fontId="0" type="noConversion"/>
  <conditionalFormatting sqref="H22:M22">
    <cfRule type="cellIs" dxfId="1" priority="2" stopIfTrue="1" operator="lessThan">
      <formula>0</formula>
    </cfRule>
  </conditionalFormatting>
  <conditionalFormatting sqref="H25:M25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5"/>
  <sheetViews>
    <sheetView zoomScale="80" zoomScaleNormal="80" workbookViewId="0">
      <selection activeCell="A31" sqref="A31:XFD31"/>
    </sheetView>
  </sheetViews>
  <sheetFormatPr defaultRowHeight="12" customHeight="1" x14ac:dyDescent="0.25"/>
  <cols>
    <col min="1" max="1" width="2.7109375" style="1" customWidth="1"/>
    <col min="2" max="2" width="9.28515625" customWidth="1"/>
    <col min="3" max="3" width="8.28515625" customWidth="1"/>
    <col min="4" max="4" width="83" customWidth="1"/>
    <col min="5" max="6" width="18.7109375" customWidth="1"/>
    <col min="7" max="7" width="18.28515625" customWidth="1"/>
    <col min="8" max="8" width="16.42578125" customWidth="1"/>
    <col min="9" max="9" width="15.28515625" customWidth="1"/>
    <col min="10" max="10" width="17.28515625" customWidth="1"/>
    <col min="11" max="11" width="16.7109375" customWidth="1"/>
    <col min="12" max="12" width="17.28515625" style="1" hidden="1" customWidth="1"/>
    <col min="13" max="13" width="17.7109375" style="1" hidden="1" customWidth="1"/>
    <col min="14" max="14" width="3.85546875" style="1" hidden="1" customWidth="1"/>
    <col min="15" max="18" width="9.28515625" style="1" hidden="1" customWidth="1"/>
    <col min="19" max="25" width="9.28515625" style="1" customWidth="1"/>
  </cols>
  <sheetData>
    <row r="1" spans="2:19" ht="24" customHeight="1" x14ac:dyDescent="0.25">
      <c r="B1" s="224" t="s">
        <v>108</v>
      </c>
      <c r="C1" s="223"/>
      <c r="D1" s="223"/>
      <c r="E1" s="801" t="s">
        <v>113</v>
      </c>
      <c r="F1" s="801"/>
      <c r="G1" s="801"/>
      <c r="H1" s="801"/>
      <c r="I1" s="801"/>
      <c r="J1" s="801"/>
      <c r="K1" s="802"/>
      <c r="L1" s="14"/>
      <c r="S1" s="547"/>
    </row>
    <row r="2" spans="2:19" ht="27" customHeight="1" x14ac:dyDescent="0.25">
      <c r="B2" s="813" t="s">
        <v>111</v>
      </c>
      <c r="C2" s="816" t="s">
        <v>112</v>
      </c>
      <c r="D2" s="806" t="s">
        <v>1</v>
      </c>
      <c r="E2" s="16" t="s">
        <v>45</v>
      </c>
      <c r="F2" s="803" t="str">
        <f>'1_przychody_koszty'!E3</f>
        <v>wpisz nazwę firmy</v>
      </c>
      <c r="G2" s="803"/>
      <c r="H2" s="803"/>
      <c r="I2" s="803"/>
      <c r="J2" s="803"/>
      <c r="K2" s="803"/>
      <c r="L2" s="803"/>
      <c r="M2" s="17" t="s">
        <v>95</v>
      </c>
      <c r="N2" s="547"/>
      <c r="S2" s="547"/>
    </row>
    <row r="3" spans="2:19" ht="12" customHeight="1" x14ac:dyDescent="0.25">
      <c r="B3" s="814"/>
      <c r="C3" s="817"/>
      <c r="D3" s="819"/>
      <c r="E3" s="16" t="str">
        <f>'4_dane inne'!E3</f>
        <v xml:space="preserve">okres ubiegły </v>
      </c>
      <c r="F3" s="380" t="str">
        <f>'4_dane inne'!F3</f>
        <v>okres ubiegły</v>
      </c>
      <c r="G3" s="380" t="str">
        <f>'4_dane inne'!G3</f>
        <v>okres bieżący</v>
      </c>
      <c r="H3" s="804" t="str">
        <f>'4_dane inne'!H3</f>
        <v>okresy prognozy</v>
      </c>
      <c r="I3" s="805"/>
      <c r="J3" s="805"/>
      <c r="K3" s="805"/>
      <c r="L3" s="805"/>
      <c r="M3" s="805"/>
      <c r="N3" s="547"/>
      <c r="S3" s="547"/>
    </row>
    <row r="4" spans="2:19" ht="12" customHeight="1" x14ac:dyDescent="0.25">
      <c r="B4" s="814"/>
      <c r="C4" s="817"/>
      <c r="D4" s="819"/>
      <c r="E4" s="806">
        <f>'4_dane inne'!E4</f>
        <v>2024</v>
      </c>
      <c r="F4" s="806">
        <f>'4_dane inne'!F4</f>
        <v>2025</v>
      </c>
      <c r="G4" s="15">
        <f>'4_dane inne'!G4</f>
        <v>2026</v>
      </c>
      <c r="H4" s="15">
        <f>'4_dane inne'!H4</f>
        <v>2026</v>
      </c>
      <c r="I4" s="806">
        <f>'4_dane inne'!I4</f>
        <v>2027</v>
      </c>
      <c r="J4" s="806">
        <f>'4_dane inne'!J4</f>
        <v>2028</v>
      </c>
      <c r="K4" s="806">
        <f>'4_dane inne'!K4</f>
        <v>2029</v>
      </c>
      <c r="L4" s="808">
        <f>'4_dane inne'!L4</f>
        <v>0</v>
      </c>
      <c r="M4" s="808">
        <f>'4_dane inne'!M4</f>
        <v>0</v>
      </c>
      <c r="S4" s="547"/>
    </row>
    <row r="5" spans="2:19" ht="12" customHeight="1" x14ac:dyDescent="0.25">
      <c r="B5" s="815"/>
      <c r="C5" s="818"/>
      <c r="D5" s="807"/>
      <c r="E5" s="807"/>
      <c r="F5" s="807"/>
      <c r="G5" s="15" t="str">
        <f>'1_przychody_koszty'!G6</f>
        <v>styczeń-czerwiec</v>
      </c>
      <c r="H5" s="15" t="str">
        <f>'1_przychody_koszty'!H6</f>
        <v>lipiec-grudzień</v>
      </c>
      <c r="I5" s="807"/>
      <c r="J5" s="807"/>
      <c r="K5" s="807"/>
      <c r="L5" s="809"/>
      <c r="M5" s="809"/>
      <c r="S5" s="547"/>
    </row>
    <row r="6" spans="2:19" ht="14.25" customHeight="1" x14ac:dyDescent="0.25">
      <c r="B6" s="798" t="s">
        <v>109</v>
      </c>
      <c r="C6" s="94" t="s">
        <v>4</v>
      </c>
      <c r="D6" s="95" t="s">
        <v>65</v>
      </c>
      <c r="E6" s="19">
        <f>'1_przychody_koszty'!E9</f>
        <v>0</v>
      </c>
      <c r="F6" s="19">
        <f>'1_przychody_koszty'!F9</f>
        <v>0</v>
      </c>
      <c r="G6" s="19">
        <f>'1_przychody_koszty'!G9</f>
        <v>0</v>
      </c>
      <c r="H6" s="19">
        <f>'1_przychody_koszty'!H9</f>
        <v>0</v>
      </c>
      <c r="I6" s="19">
        <f>'1_przychody_koszty'!I9</f>
        <v>0</v>
      </c>
      <c r="J6" s="19">
        <f>'1_przychody_koszty'!J9</f>
        <v>0</v>
      </c>
      <c r="K6" s="19">
        <f>'1_przychody_koszty'!K9</f>
        <v>0</v>
      </c>
      <c r="L6" s="634" t="str">
        <f>'1_przychody_koszty'!L9</f>
        <v/>
      </c>
      <c r="M6" s="634" t="str">
        <f>'1_przychody_koszty'!M9</f>
        <v/>
      </c>
      <c r="S6" s="547"/>
    </row>
    <row r="7" spans="2:19" ht="12" customHeight="1" x14ac:dyDescent="0.25">
      <c r="B7" s="799"/>
      <c r="C7" s="94" t="s">
        <v>5</v>
      </c>
      <c r="D7" s="95" t="s">
        <v>66</v>
      </c>
      <c r="E7" s="19">
        <f>'1_przychody_koszty'!E12</f>
        <v>0</v>
      </c>
      <c r="F7" s="19">
        <f>'1_przychody_koszty'!F12</f>
        <v>0</v>
      </c>
      <c r="G7" s="19">
        <f>'1_przychody_koszty'!G12</f>
        <v>0</v>
      </c>
      <c r="H7" s="19">
        <f>'1_przychody_koszty'!H12</f>
        <v>0</v>
      </c>
      <c r="I7" s="19">
        <f>'1_przychody_koszty'!I12</f>
        <v>0</v>
      </c>
      <c r="J7" s="19">
        <f>'1_przychody_koszty'!J12</f>
        <v>0</v>
      </c>
      <c r="K7" s="19">
        <f>'1_przychody_koszty'!K12</f>
        <v>0</v>
      </c>
      <c r="L7" s="634" t="str">
        <f>'1_przychody_koszty'!L12</f>
        <v/>
      </c>
      <c r="M7" s="634" t="str">
        <f>'1_przychody_koszty'!M12</f>
        <v/>
      </c>
      <c r="S7" s="547"/>
    </row>
    <row r="8" spans="2:19" ht="12" customHeight="1" x14ac:dyDescent="0.25">
      <c r="B8" s="799"/>
      <c r="C8" s="94" t="s">
        <v>6</v>
      </c>
      <c r="D8" s="95" t="s">
        <v>7</v>
      </c>
      <c r="E8" s="19">
        <f>'1_przychody_koszty'!E15</f>
        <v>0</v>
      </c>
      <c r="F8" s="19">
        <f>'1_przychody_koszty'!F15</f>
        <v>0</v>
      </c>
      <c r="G8" s="19">
        <f>'1_przychody_koszty'!G15</f>
        <v>0</v>
      </c>
      <c r="H8" s="19">
        <f>'1_przychody_koszty'!H15</f>
        <v>0</v>
      </c>
      <c r="I8" s="19">
        <f>'1_przychody_koszty'!I15</f>
        <v>0</v>
      </c>
      <c r="J8" s="19">
        <f>'1_przychody_koszty'!J15</f>
        <v>0</v>
      </c>
      <c r="K8" s="19">
        <f>'1_przychody_koszty'!K15</f>
        <v>0</v>
      </c>
      <c r="L8" s="634" t="str">
        <f>'1_przychody_koszty'!L15</f>
        <v/>
      </c>
      <c r="M8" s="634" t="str">
        <f>'1_przychody_koszty'!M15</f>
        <v/>
      </c>
      <c r="S8" s="547"/>
    </row>
    <row r="9" spans="2:19" ht="12" customHeight="1" x14ac:dyDescent="0.25">
      <c r="B9" s="799"/>
      <c r="C9" s="18" t="s">
        <v>8</v>
      </c>
      <c r="D9" s="44" t="s">
        <v>9</v>
      </c>
      <c r="E9" s="19">
        <f>'1_przychody_koszty'!E18</f>
        <v>0</v>
      </c>
      <c r="F9" s="19">
        <f>'1_przychody_koszty'!F18</f>
        <v>0</v>
      </c>
      <c r="G9" s="19">
        <f>'1_przychody_koszty'!G18</f>
        <v>0</v>
      </c>
      <c r="H9" s="19">
        <f>'1_przychody_koszty'!H18</f>
        <v>0</v>
      </c>
      <c r="I9" s="19">
        <f>'1_przychody_koszty'!I18</f>
        <v>0</v>
      </c>
      <c r="J9" s="19">
        <f>'1_przychody_koszty'!J18</f>
        <v>0</v>
      </c>
      <c r="K9" s="19">
        <f>'1_przychody_koszty'!K18</f>
        <v>0</v>
      </c>
      <c r="L9" s="634">
        <f>'1_przychody_koszty'!L18</f>
        <v>0</v>
      </c>
      <c r="M9" s="634">
        <f>'1_przychody_koszty'!M18</f>
        <v>0</v>
      </c>
      <c r="S9" s="547"/>
    </row>
    <row r="10" spans="2:19" ht="12" customHeight="1" x14ac:dyDescent="0.25">
      <c r="B10" s="799"/>
      <c r="C10" s="20" t="s">
        <v>12</v>
      </c>
      <c r="D10" s="45" t="s">
        <v>13</v>
      </c>
      <c r="E10" s="21">
        <f>'1_przychody_koszty'!E20</f>
        <v>0</v>
      </c>
      <c r="F10" s="21">
        <f>'1_przychody_koszty'!F20</f>
        <v>0</v>
      </c>
      <c r="G10" s="21">
        <f>'1_przychody_koszty'!G20</f>
        <v>0</v>
      </c>
      <c r="H10" s="21">
        <f>'1_przychody_koszty'!H20</f>
        <v>0</v>
      </c>
      <c r="I10" s="21">
        <f>'1_przychody_koszty'!I20</f>
        <v>0</v>
      </c>
      <c r="J10" s="21">
        <f>'1_przychody_koszty'!J20</f>
        <v>0</v>
      </c>
      <c r="K10" s="21">
        <f>'1_przychody_koszty'!K20</f>
        <v>0</v>
      </c>
      <c r="L10" s="635">
        <f>'1_przychody_koszty'!L20</f>
        <v>0</v>
      </c>
      <c r="M10" s="635">
        <f>'1_przychody_koszty'!M20</f>
        <v>0</v>
      </c>
      <c r="S10" s="547"/>
    </row>
    <row r="11" spans="2:19" ht="12" customHeight="1" x14ac:dyDescent="0.25">
      <c r="B11" s="799"/>
      <c r="C11" s="92" t="s">
        <v>14</v>
      </c>
      <c r="D11" s="93" t="s">
        <v>15</v>
      </c>
      <c r="E11" s="22">
        <f>'1_przychody_koszty'!E21</f>
        <v>0</v>
      </c>
      <c r="F11" s="22">
        <f>'1_przychody_koszty'!F21</f>
        <v>0</v>
      </c>
      <c r="G11" s="22">
        <f>'1_przychody_koszty'!G21</f>
        <v>0</v>
      </c>
      <c r="H11" s="23">
        <f>'1_przychody_koszty'!H21</f>
        <v>0</v>
      </c>
      <c r="I11" s="23">
        <f>'1_przychody_koszty'!I21</f>
        <v>0</v>
      </c>
      <c r="J11" s="23">
        <f>'1_przychody_koszty'!J21</f>
        <v>0</v>
      </c>
      <c r="K11" s="23">
        <f>'1_przychody_koszty'!K21</f>
        <v>0</v>
      </c>
      <c r="L11" s="636" t="str">
        <f>'1_przychody_koszty'!L21</f>
        <v/>
      </c>
      <c r="M11" s="636" t="str">
        <f>'1_przychody_koszty'!M21</f>
        <v/>
      </c>
      <c r="S11" s="547"/>
    </row>
    <row r="12" spans="2:19" ht="12" customHeight="1" x14ac:dyDescent="0.25">
      <c r="B12" s="799"/>
      <c r="C12" s="92" t="s">
        <v>16</v>
      </c>
      <c r="D12" s="93" t="s">
        <v>17</v>
      </c>
      <c r="E12" s="22">
        <f>'1_przychody_koszty'!E23</f>
        <v>0</v>
      </c>
      <c r="F12" s="22">
        <f>'1_przychody_koszty'!F23</f>
        <v>0</v>
      </c>
      <c r="G12" s="22">
        <f>'1_przychody_koszty'!G23</f>
        <v>0</v>
      </c>
      <c r="H12" s="23">
        <f>'1_przychody_koszty'!H23</f>
        <v>0</v>
      </c>
      <c r="I12" s="23">
        <f>'1_przychody_koszty'!I23</f>
        <v>0</v>
      </c>
      <c r="J12" s="23">
        <f>'1_przychody_koszty'!J23</f>
        <v>0</v>
      </c>
      <c r="K12" s="23">
        <f>'1_przychody_koszty'!K23</f>
        <v>0</v>
      </c>
      <c r="L12" s="636" t="str">
        <f>'1_przychody_koszty'!L23</f>
        <v/>
      </c>
      <c r="M12" s="636" t="str">
        <f>'1_przychody_koszty'!M23</f>
        <v/>
      </c>
      <c r="S12" s="547"/>
    </row>
    <row r="13" spans="2:19" ht="12" customHeight="1" x14ac:dyDescent="0.25">
      <c r="B13" s="799"/>
      <c r="C13" s="92" t="s">
        <v>18</v>
      </c>
      <c r="D13" s="93" t="s">
        <v>19</v>
      </c>
      <c r="E13" s="22">
        <f>'1_przychody_koszty'!E25</f>
        <v>0</v>
      </c>
      <c r="F13" s="22">
        <f>'1_przychody_koszty'!F25</f>
        <v>0</v>
      </c>
      <c r="G13" s="22">
        <f>'1_przychody_koszty'!G25</f>
        <v>0</v>
      </c>
      <c r="H13" s="23">
        <f>'1_przychody_koszty'!H25</f>
        <v>0</v>
      </c>
      <c r="I13" s="23">
        <f>'1_przychody_koszty'!I25</f>
        <v>0</v>
      </c>
      <c r="J13" s="23">
        <f>'1_przychody_koszty'!J25</f>
        <v>0</v>
      </c>
      <c r="K13" s="23">
        <f>'1_przychody_koszty'!K25</f>
        <v>0</v>
      </c>
      <c r="L13" s="636" t="str">
        <f>'1_przychody_koszty'!L25</f>
        <v/>
      </c>
      <c r="M13" s="636" t="str">
        <f>'1_przychody_koszty'!M25</f>
        <v/>
      </c>
      <c r="S13" s="547"/>
    </row>
    <row r="14" spans="2:19" ht="12" customHeight="1" x14ac:dyDescent="0.25">
      <c r="B14" s="799"/>
      <c r="C14" s="24" t="s">
        <v>20</v>
      </c>
      <c r="D14" s="30" t="s">
        <v>21</v>
      </c>
      <c r="E14" s="22">
        <f>'1_przychody_koszty'!E27</f>
        <v>0</v>
      </c>
      <c r="F14" s="22">
        <f>'1_przychody_koszty'!F27</f>
        <v>0</v>
      </c>
      <c r="G14" s="22">
        <f>'1_przychody_koszty'!G27</f>
        <v>0</v>
      </c>
      <c r="H14" s="23">
        <f>'1_przychody_koszty'!H27</f>
        <v>0</v>
      </c>
      <c r="I14" s="23">
        <f>'1_przychody_koszty'!I27</f>
        <v>0</v>
      </c>
      <c r="J14" s="23">
        <f>'1_przychody_koszty'!J27</f>
        <v>0</v>
      </c>
      <c r="K14" s="23">
        <f>'1_przychody_koszty'!K27</f>
        <v>0</v>
      </c>
      <c r="L14" s="636">
        <f>'1_przychody_koszty'!L27</f>
        <v>0</v>
      </c>
      <c r="M14" s="636">
        <f>'1_przychody_koszty'!M27</f>
        <v>0</v>
      </c>
      <c r="S14" s="547"/>
    </row>
    <row r="15" spans="2:19" ht="12" customHeight="1" x14ac:dyDescent="0.25">
      <c r="B15" s="799"/>
      <c r="C15" s="25" t="s">
        <v>128</v>
      </c>
      <c r="D15" s="46" t="s">
        <v>23</v>
      </c>
      <c r="E15" s="19">
        <f>'1_przychody_koszty'!E29</f>
        <v>0</v>
      </c>
      <c r="F15" s="19">
        <f>'1_przychody_koszty'!F29</f>
        <v>0</v>
      </c>
      <c r="G15" s="19">
        <f>'1_przychody_koszty'!G29</f>
        <v>0</v>
      </c>
      <c r="H15" s="19">
        <f>'1_przychody_koszty'!H29</f>
        <v>0</v>
      </c>
      <c r="I15" s="19">
        <f>'1_przychody_koszty'!I29</f>
        <v>0</v>
      </c>
      <c r="J15" s="19">
        <f>'1_przychody_koszty'!J29</f>
        <v>0</v>
      </c>
      <c r="K15" s="19">
        <f>'1_przychody_koszty'!K29</f>
        <v>0</v>
      </c>
      <c r="L15" s="634">
        <f>'1_przychody_koszty'!L29</f>
        <v>0</v>
      </c>
      <c r="M15" s="634">
        <f>'1_przychody_koszty'!M29</f>
        <v>0</v>
      </c>
      <c r="S15" s="547"/>
    </row>
    <row r="16" spans="2:19" ht="12" customHeight="1" x14ac:dyDescent="0.25">
      <c r="B16" s="799"/>
      <c r="C16" s="25" t="s">
        <v>129</v>
      </c>
      <c r="D16" s="46" t="s">
        <v>24</v>
      </c>
      <c r="E16" s="19">
        <f>'1_przychody_koszty'!E31</f>
        <v>0</v>
      </c>
      <c r="F16" s="19">
        <f>'1_przychody_koszty'!F31</f>
        <v>0</v>
      </c>
      <c r="G16" s="19">
        <f>'1_przychody_koszty'!G31</f>
        <v>0</v>
      </c>
      <c r="H16" s="26">
        <f>'1_przychody_koszty'!H31</f>
        <v>0</v>
      </c>
      <c r="I16" s="26">
        <f>'1_przychody_koszty'!I31</f>
        <v>0</v>
      </c>
      <c r="J16" s="26">
        <f>'1_przychody_koszty'!J31</f>
        <v>0</v>
      </c>
      <c r="K16" s="26">
        <f>'1_przychody_koszty'!K31</f>
        <v>0</v>
      </c>
      <c r="L16" s="637">
        <f>'1_przychody_koszty'!L31</f>
        <v>0</v>
      </c>
      <c r="M16" s="637">
        <f>'1_przychody_koszty'!M31</f>
        <v>0</v>
      </c>
      <c r="S16" s="547"/>
    </row>
    <row r="17" spans="2:19" ht="13.5" customHeight="1" x14ac:dyDescent="0.25">
      <c r="B17" s="799"/>
      <c r="C17" s="25" t="s">
        <v>26</v>
      </c>
      <c r="D17" s="46" t="s">
        <v>86</v>
      </c>
      <c r="E17" s="19">
        <f>'1_przychody_koszty'!E32</f>
        <v>0</v>
      </c>
      <c r="F17" s="19">
        <f>'1_przychody_koszty'!F32</f>
        <v>0</v>
      </c>
      <c r="G17" s="19">
        <f>'1_przychody_koszty'!G32</f>
        <v>0</v>
      </c>
      <c r="H17" s="19">
        <f>'1_przychody_koszty'!H32</f>
        <v>0</v>
      </c>
      <c r="I17" s="19">
        <f>'1_przychody_koszty'!I32</f>
        <v>0</v>
      </c>
      <c r="J17" s="19">
        <f>'1_przychody_koszty'!J32</f>
        <v>0</v>
      </c>
      <c r="K17" s="19">
        <f>'1_przychody_koszty'!K32</f>
        <v>0</v>
      </c>
      <c r="L17" s="634">
        <f>'1_przychody_koszty'!L32</f>
        <v>0</v>
      </c>
      <c r="M17" s="634">
        <f>'1_przychody_koszty'!M32</f>
        <v>0</v>
      </c>
      <c r="S17" s="547"/>
    </row>
    <row r="18" spans="2:19" ht="15" customHeight="1" x14ac:dyDescent="0.25">
      <c r="B18" s="799"/>
      <c r="C18" s="25" t="s">
        <v>27</v>
      </c>
      <c r="D18" s="26" t="s">
        <v>80</v>
      </c>
      <c r="E18" s="27">
        <f>'1_przychody_koszty'!E33</f>
        <v>0</v>
      </c>
      <c r="F18" s="27">
        <f>'1_przychody_koszty'!F33</f>
        <v>0</v>
      </c>
      <c r="G18" s="27">
        <f>'1_przychody_koszty'!G33</f>
        <v>0</v>
      </c>
      <c r="H18" s="27">
        <f>'1_przychody_koszty'!H33</f>
        <v>0</v>
      </c>
      <c r="I18" s="27">
        <f>'1_przychody_koszty'!I33</f>
        <v>0</v>
      </c>
      <c r="J18" s="27">
        <f>'1_przychody_koszty'!J33</f>
        <v>0</v>
      </c>
      <c r="K18" s="27">
        <f>'1_przychody_koszty'!K33</f>
        <v>0</v>
      </c>
      <c r="L18" s="638">
        <f>'1_przychody_koszty'!L33</f>
        <v>0</v>
      </c>
      <c r="M18" s="638">
        <f>'1_przychody_koszty'!M33</f>
        <v>0</v>
      </c>
      <c r="P18" s="639"/>
      <c r="S18" s="547"/>
    </row>
    <row r="19" spans="2:19" ht="12" customHeight="1" x14ac:dyDescent="0.25">
      <c r="B19" s="799"/>
      <c r="C19" s="62" t="s">
        <v>131</v>
      </c>
      <c r="D19" s="63" t="str">
        <f>'1_przychody_koszty'!D34</f>
        <v>koszty leasingu operacyjnego</v>
      </c>
      <c r="E19" s="28">
        <f>'1_przychody_koszty'!E34</f>
        <v>0</v>
      </c>
      <c r="F19" s="28">
        <f>'1_przychody_koszty'!F34</f>
        <v>0</v>
      </c>
      <c r="G19" s="28">
        <f>'1_przychody_koszty'!G34</f>
        <v>0</v>
      </c>
      <c r="H19" s="28">
        <f>'1_przychody_koszty'!H34</f>
        <v>0</v>
      </c>
      <c r="I19" s="28">
        <f>'1_przychody_koszty'!I34</f>
        <v>0</v>
      </c>
      <c r="J19" s="28">
        <f>'1_przychody_koszty'!J34</f>
        <v>0</v>
      </c>
      <c r="K19" s="28">
        <f>'1_przychody_koszty'!K34</f>
        <v>0</v>
      </c>
      <c r="L19" s="640">
        <f>'1_przychody_koszty'!L34</f>
        <v>0</v>
      </c>
      <c r="M19" s="640">
        <f>'1_przychody_koszty'!M34</f>
        <v>0</v>
      </c>
      <c r="S19" s="547"/>
    </row>
    <row r="20" spans="2:19" ht="12" hidden="1" customHeight="1" x14ac:dyDescent="0.25">
      <c r="B20" s="799"/>
      <c r="C20" s="62"/>
      <c r="D20" s="63">
        <f>'1_przychody_koszty'!D35</f>
        <v>0</v>
      </c>
      <c r="E20" s="28">
        <f>'1_przychody_koszty'!E35</f>
        <v>0</v>
      </c>
      <c r="F20" s="28">
        <f>'1_przychody_koszty'!F35</f>
        <v>0</v>
      </c>
      <c r="G20" s="28">
        <f>'1_przychody_koszty'!G35</f>
        <v>0</v>
      </c>
      <c r="H20" s="28">
        <f>'1_przychody_koszty'!H35</f>
        <v>0</v>
      </c>
      <c r="I20" s="28">
        <f>'1_przychody_koszty'!I35</f>
        <v>0</v>
      </c>
      <c r="J20" s="28">
        <f>'1_przychody_koszty'!J35</f>
        <v>0</v>
      </c>
      <c r="K20" s="28">
        <f>'1_przychody_koszty'!K35</f>
        <v>0</v>
      </c>
      <c r="L20" s="640">
        <f>'1_przychody_koszty'!L35</f>
        <v>0</v>
      </c>
      <c r="M20" s="640">
        <f>'1_przychody_koszty'!M35</f>
        <v>0</v>
      </c>
      <c r="S20" s="547"/>
    </row>
    <row r="21" spans="2:19" ht="12" hidden="1" customHeight="1" x14ac:dyDescent="0.25">
      <c r="B21" s="799"/>
      <c r="C21" s="62"/>
      <c r="D21" s="63">
        <f>'1_przychody_koszty'!D36</f>
        <v>0</v>
      </c>
      <c r="E21" s="28">
        <f>'1_przychody_koszty'!E36</f>
        <v>0</v>
      </c>
      <c r="F21" s="28">
        <f>'1_przychody_koszty'!F36</f>
        <v>0</v>
      </c>
      <c r="G21" s="28">
        <f>'1_przychody_koszty'!G36</f>
        <v>0</v>
      </c>
      <c r="H21" s="28">
        <f>'1_przychody_koszty'!H36</f>
        <v>0</v>
      </c>
      <c r="I21" s="28">
        <f>'1_przychody_koszty'!I36</f>
        <v>0</v>
      </c>
      <c r="J21" s="28">
        <f>'1_przychody_koszty'!J36</f>
        <v>0</v>
      </c>
      <c r="K21" s="28">
        <f>'1_przychody_koszty'!K36</f>
        <v>0</v>
      </c>
      <c r="L21" s="640">
        <f>'1_przychody_koszty'!L36</f>
        <v>0</v>
      </c>
      <c r="M21" s="640">
        <f>'1_przychody_koszty'!M36</f>
        <v>0</v>
      </c>
      <c r="S21" s="547"/>
    </row>
    <row r="22" spans="2:19" ht="12" hidden="1" customHeight="1" x14ac:dyDescent="0.25">
      <c r="B22" s="799"/>
      <c r="C22" s="62"/>
      <c r="D22" s="63">
        <f>'1_przychody_koszty'!D37</f>
        <v>0</v>
      </c>
      <c r="E22" s="28">
        <f>'1_przychody_koszty'!E37</f>
        <v>0</v>
      </c>
      <c r="F22" s="28">
        <f>'1_przychody_koszty'!F37</f>
        <v>0</v>
      </c>
      <c r="G22" s="28">
        <f>'1_przychody_koszty'!G37</f>
        <v>0</v>
      </c>
      <c r="H22" s="28">
        <f>'1_przychody_koszty'!H37</f>
        <v>0</v>
      </c>
      <c r="I22" s="28">
        <f>'1_przychody_koszty'!I37</f>
        <v>0</v>
      </c>
      <c r="J22" s="28">
        <f>'1_przychody_koszty'!J37</f>
        <v>0</v>
      </c>
      <c r="K22" s="28">
        <f>'1_przychody_koszty'!K37</f>
        <v>0</v>
      </c>
      <c r="L22" s="640">
        <f>'1_przychody_koszty'!L37</f>
        <v>0</v>
      </c>
      <c r="M22" s="640">
        <f>'1_przychody_koszty'!M37</f>
        <v>0</v>
      </c>
      <c r="S22" s="547"/>
    </row>
    <row r="23" spans="2:19" ht="12" customHeight="1" x14ac:dyDescent="0.25">
      <c r="B23" s="799"/>
      <c r="C23" s="62" t="s">
        <v>132</v>
      </c>
      <c r="D23" s="63" t="str">
        <f>'1_przychody_koszty'!D38</f>
        <v xml:space="preserve">Koszty inne  </v>
      </c>
      <c r="E23" s="28">
        <f>'1_przychody_koszty'!E38</f>
        <v>0</v>
      </c>
      <c r="F23" s="28">
        <f>'1_przychody_koszty'!F38</f>
        <v>0</v>
      </c>
      <c r="G23" s="28">
        <f>'1_przychody_koszty'!G38</f>
        <v>0</v>
      </c>
      <c r="H23" s="28">
        <f>'1_przychody_koszty'!H38</f>
        <v>0</v>
      </c>
      <c r="I23" s="28">
        <f>'1_przychody_koszty'!I38</f>
        <v>0</v>
      </c>
      <c r="J23" s="28">
        <f>'1_przychody_koszty'!J38</f>
        <v>0</v>
      </c>
      <c r="K23" s="28">
        <f>'1_przychody_koszty'!K38</f>
        <v>0</v>
      </c>
      <c r="L23" s="640">
        <f>'1_przychody_koszty'!L38</f>
        <v>0</v>
      </c>
      <c r="M23" s="640">
        <f>'1_przychody_koszty'!M38</f>
        <v>0</v>
      </c>
      <c r="S23" s="547"/>
    </row>
    <row r="24" spans="2:19" ht="12" customHeight="1" x14ac:dyDescent="0.25">
      <c r="B24" s="799"/>
      <c r="C24" s="29" t="s">
        <v>135</v>
      </c>
      <c r="D24" s="47" t="s">
        <v>182</v>
      </c>
      <c r="E24" s="30">
        <f>'1_przychody_koszty'!E41</f>
        <v>0</v>
      </c>
      <c r="F24" s="30">
        <f>'1_przychody_koszty'!F41</f>
        <v>0</v>
      </c>
      <c r="G24" s="30">
        <f>'1_przychody_koszty'!G41</f>
        <v>0</v>
      </c>
      <c r="H24" s="30">
        <f>'1_przychody_koszty'!H41</f>
        <v>0</v>
      </c>
      <c r="I24" s="30">
        <f>'1_przychody_koszty'!I41</f>
        <v>0</v>
      </c>
      <c r="J24" s="30">
        <f>'1_przychody_koszty'!J41</f>
        <v>0</v>
      </c>
      <c r="K24" s="30">
        <f>'1_przychody_koszty'!K41</f>
        <v>0</v>
      </c>
      <c r="L24" s="641">
        <f>'1_przychody_koszty'!L41</f>
        <v>0</v>
      </c>
      <c r="M24" s="641">
        <f>'1_przychody_koszty'!M41</f>
        <v>0</v>
      </c>
      <c r="S24" s="547"/>
    </row>
    <row r="25" spans="2:19" ht="12" customHeight="1" x14ac:dyDescent="0.25">
      <c r="B25" s="799"/>
      <c r="C25" s="79" t="s">
        <v>29</v>
      </c>
      <c r="D25" s="80" t="s">
        <v>56</v>
      </c>
      <c r="E25" s="34">
        <f>'1_przychody_koszty'!E42</f>
        <v>0</v>
      </c>
      <c r="F25" s="34">
        <f>'1_przychody_koszty'!F42</f>
        <v>0</v>
      </c>
      <c r="G25" s="34">
        <f>'1_przychody_koszty'!G42</f>
        <v>0</v>
      </c>
      <c r="H25" s="63">
        <f>'1_przychody_koszty'!H42</f>
        <v>0</v>
      </c>
      <c r="I25" s="63">
        <f>'1_przychody_koszty'!I42</f>
        <v>0</v>
      </c>
      <c r="J25" s="63">
        <f>'1_przychody_koszty'!J42</f>
        <v>0</v>
      </c>
      <c r="K25" s="63">
        <f>'1_przychody_koszty'!K42</f>
        <v>0</v>
      </c>
      <c r="L25" s="642">
        <f>'1_przychody_koszty'!L42</f>
        <v>0</v>
      </c>
      <c r="M25" s="642">
        <f>'1_przychody_koszty'!M42</f>
        <v>0</v>
      </c>
      <c r="S25" s="547"/>
    </row>
    <row r="26" spans="2:19" ht="12" customHeight="1" x14ac:dyDescent="0.25">
      <c r="B26" s="799"/>
      <c r="C26" s="79" t="s">
        <v>30</v>
      </c>
      <c r="D26" s="81" t="s">
        <v>178</v>
      </c>
      <c r="E26" s="34">
        <f>'1_przychody_koszty'!E43</f>
        <v>0</v>
      </c>
      <c r="F26" s="34">
        <f>'1_przychody_koszty'!F43</f>
        <v>0</v>
      </c>
      <c r="G26" s="34">
        <f>'1_przychody_koszty'!G43</f>
        <v>0</v>
      </c>
      <c r="H26" s="63">
        <f>'1_przychody_koszty'!H43</f>
        <v>0</v>
      </c>
      <c r="I26" s="63">
        <f>'1_przychody_koszty'!I43</f>
        <v>0</v>
      </c>
      <c r="J26" s="63">
        <f>'1_przychody_koszty'!J43</f>
        <v>0</v>
      </c>
      <c r="K26" s="63">
        <f>'1_przychody_koszty'!K43</f>
        <v>0</v>
      </c>
      <c r="L26" s="642">
        <f>'1_przychody_koszty'!L43</f>
        <v>0</v>
      </c>
      <c r="M26" s="642">
        <f>'1_przychody_koszty'!M43</f>
        <v>0</v>
      </c>
      <c r="S26" s="547"/>
    </row>
    <row r="27" spans="2:19" ht="12" customHeight="1" x14ac:dyDescent="0.25">
      <c r="B27" s="799"/>
      <c r="C27" s="79" t="s">
        <v>31</v>
      </c>
      <c r="D27" s="81" t="s">
        <v>179</v>
      </c>
      <c r="E27" s="34">
        <f>'1_przychody_koszty'!E44</f>
        <v>0</v>
      </c>
      <c r="F27" s="34">
        <f>'1_przychody_koszty'!F44</f>
        <v>0</v>
      </c>
      <c r="G27" s="34">
        <f>'1_przychody_koszty'!G44</f>
        <v>0</v>
      </c>
      <c r="H27" s="63">
        <f>'1_przychody_koszty'!H44</f>
        <v>0</v>
      </c>
      <c r="I27" s="63">
        <f>'1_przychody_koszty'!I44</f>
        <v>0</v>
      </c>
      <c r="J27" s="63">
        <f>'1_przychody_koszty'!J44</f>
        <v>0</v>
      </c>
      <c r="K27" s="63">
        <f>'1_przychody_koszty'!K44</f>
        <v>0</v>
      </c>
      <c r="L27" s="642">
        <f>'1_przychody_koszty'!L44</f>
        <v>0</v>
      </c>
      <c r="M27" s="642">
        <f>'1_przychody_koszty'!M44</f>
        <v>0</v>
      </c>
      <c r="S27" s="547"/>
    </row>
    <row r="28" spans="2:19" ht="12" customHeight="1" x14ac:dyDescent="0.25">
      <c r="B28" s="799"/>
      <c r="C28" s="79" t="s">
        <v>32</v>
      </c>
      <c r="D28" s="81" t="s">
        <v>58</v>
      </c>
      <c r="E28" s="34">
        <f>'1_przychody_koszty'!E45</f>
        <v>0</v>
      </c>
      <c r="F28" s="34">
        <f>'1_przychody_koszty'!F45</f>
        <v>0</v>
      </c>
      <c r="G28" s="34">
        <f>'1_przychody_koszty'!G45</f>
        <v>0</v>
      </c>
      <c r="H28" s="63">
        <f>'1_przychody_koszty'!H45</f>
        <v>0</v>
      </c>
      <c r="I28" s="63">
        <f>'1_przychody_koszty'!I45</f>
        <v>0</v>
      </c>
      <c r="J28" s="63">
        <f>'1_przychody_koszty'!J45</f>
        <v>0</v>
      </c>
      <c r="K28" s="63">
        <f>'1_przychody_koszty'!K45</f>
        <v>0</v>
      </c>
      <c r="L28" s="642">
        <f>'1_przychody_koszty'!L45</f>
        <v>0</v>
      </c>
      <c r="M28" s="642">
        <f>'1_przychody_koszty'!M45</f>
        <v>0</v>
      </c>
      <c r="S28" s="547"/>
    </row>
    <row r="29" spans="2:19" ht="12" customHeight="1" x14ac:dyDescent="0.25">
      <c r="B29" s="799"/>
      <c r="C29" s="31" t="s">
        <v>184</v>
      </c>
      <c r="D29" s="47" t="s">
        <v>43</v>
      </c>
      <c r="E29" s="21">
        <f>'1_przychody_koszty'!E46</f>
        <v>0</v>
      </c>
      <c r="F29" s="21">
        <f>'1_przychody_koszty'!F46</f>
        <v>0</v>
      </c>
      <c r="G29" s="21">
        <f>'1_przychody_koszty'!G46</f>
        <v>0</v>
      </c>
      <c r="H29" s="21">
        <f>'1_przychody_koszty'!H46</f>
        <v>0</v>
      </c>
      <c r="I29" s="21">
        <f>'1_przychody_koszty'!I46</f>
        <v>0</v>
      </c>
      <c r="J29" s="21">
        <f>'1_przychody_koszty'!J46</f>
        <v>0</v>
      </c>
      <c r="K29" s="21">
        <f>'1_przychody_koszty'!K46</f>
        <v>0</v>
      </c>
      <c r="L29" s="635">
        <f>'1_przychody_koszty'!L46</f>
        <v>0</v>
      </c>
      <c r="M29" s="635">
        <f>'1_przychody_koszty'!M46</f>
        <v>0</v>
      </c>
      <c r="S29" s="547"/>
    </row>
    <row r="30" spans="2:19" ht="12" customHeight="1" x14ac:dyDescent="0.25">
      <c r="B30" s="799"/>
      <c r="C30" s="82" t="s">
        <v>97</v>
      </c>
      <c r="D30" s="80" t="s">
        <v>56</v>
      </c>
      <c r="E30" s="34">
        <f>'1_przychody_koszty'!E47</f>
        <v>0</v>
      </c>
      <c r="F30" s="34">
        <f>'1_przychody_koszty'!F47</f>
        <v>0</v>
      </c>
      <c r="G30" s="34">
        <f>'1_przychody_koszty'!G47</f>
        <v>0</v>
      </c>
      <c r="H30" s="34">
        <f>'1_przychody_koszty'!H47</f>
        <v>0</v>
      </c>
      <c r="I30" s="34">
        <f>'1_przychody_koszty'!I47</f>
        <v>0</v>
      </c>
      <c r="J30" s="34">
        <f>'1_przychody_koszty'!J47</f>
        <v>0</v>
      </c>
      <c r="K30" s="34">
        <f>'1_przychody_koszty'!K47</f>
        <v>0</v>
      </c>
      <c r="L30" s="643">
        <f>'1_przychody_koszty'!L47</f>
        <v>0</v>
      </c>
      <c r="M30" s="643">
        <f>'1_przychody_koszty'!M47</f>
        <v>0</v>
      </c>
      <c r="S30" s="547"/>
    </row>
    <row r="31" spans="2:19" ht="12" customHeight="1" x14ac:dyDescent="0.25">
      <c r="B31" s="799"/>
      <c r="C31" s="82" t="s">
        <v>98</v>
      </c>
      <c r="D31" s="81" t="s">
        <v>178</v>
      </c>
      <c r="E31" s="34">
        <f>'1_przychody_koszty'!E49</f>
        <v>0</v>
      </c>
      <c r="F31" s="34">
        <f>'1_przychody_koszty'!F49</f>
        <v>0</v>
      </c>
      <c r="G31" s="34">
        <f>'1_przychody_koszty'!G49</f>
        <v>0</v>
      </c>
      <c r="H31" s="34">
        <f>'1_przychody_koszty'!H49</f>
        <v>0</v>
      </c>
      <c r="I31" s="34">
        <f>'1_przychody_koszty'!I49</f>
        <v>0</v>
      </c>
      <c r="J31" s="34">
        <f>'1_przychody_koszty'!J49</f>
        <v>0</v>
      </c>
      <c r="K31" s="34">
        <f>'1_przychody_koszty'!K49</f>
        <v>0</v>
      </c>
      <c r="L31" s="643">
        <f>'1_przychody_koszty'!L49</f>
        <v>0</v>
      </c>
      <c r="M31" s="643">
        <f>'1_przychody_koszty'!M49</f>
        <v>0</v>
      </c>
      <c r="S31" s="547"/>
    </row>
    <row r="32" spans="2:19" ht="12" customHeight="1" x14ac:dyDescent="0.25">
      <c r="B32" s="799"/>
      <c r="C32" s="82" t="s">
        <v>185</v>
      </c>
      <c r="D32" s="81" t="s">
        <v>179</v>
      </c>
      <c r="E32" s="34">
        <f>'1_przychody_koszty'!E51</f>
        <v>0</v>
      </c>
      <c r="F32" s="34">
        <f>'1_przychody_koszty'!F51</f>
        <v>0</v>
      </c>
      <c r="G32" s="34">
        <f>'1_przychody_koszty'!G51</f>
        <v>0</v>
      </c>
      <c r="H32" s="34">
        <f>'1_przychody_koszty'!H51</f>
        <v>0</v>
      </c>
      <c r="I32" s="34">
        <f>'1_przychody_koszty'!I51</f>
        <v>0</v>
      </c>
      <c r="J32" s="34">
        <f>'1_przychody_koszty'!J51</f>
        <v>0</v>
      </c>
      <c r="K32" s="34">
        <f>'1_przychody_koszty'!K51</f>
        <v>0</v>
      </c>
      <c r="L32" s="643">
        <f>'1_przychody_koszty'!L51</f>
        <v>0</v>
      </c>
      <c r="M32" s="643">
        <f>'1_przychody_koszty'!M51</f>
        <v>0</v>
      </c>
      <c r="S32" s="547"/>
    </row>
    <row r="33" spans="2:19" ht="12" customHeight="1" x14ac:dyDescent="0.25">
      <c r="B33" s="799"/>
      <c r="C33" s="82" t="s">
        <v>186</v>
      </c>
      <c r="D33" s="81" t="s">
        <v>58</v>
      </c>
      <c r="E33" s="34">
        <f>'1_przychody_koszty'!E53</f>
        <v>0</v>
      </c>
      <c r="F33" s="34">
        <f>'1_przychody_koszty'!F53</f>
        <v>0</v>
      </c>
      <c r="G33" s="34">
        <f>'1_przychody_koszty'!G53</f>
        <v>0</v>
      </c>
      <c r="H33" s="34">
        <f>'1_przychody_koszty'!H53</f>
        <v>0</v>
      </c>
      <c r="I33" s="34">
        <f>'1_przychody_koszty'!I53</f>
        <v>0</v>
      </c>
      <c r="J33" s="34">
        <f>'1_przychody_koszty'!J53</f>
        <v>0</v>
      </c>
      <c r="K33" s="34">
        <f>'1_przychody_koszty'!K53</f>
        <v>0</v>
      </c>
      <c r="L33" s="643">
        <f>'1_przychody_koszty'!L53</f>
        <v>0</v>
      </c>
      <c r="M33" s="643">
        <f>'1_przychody_koszty'!M53</f>
        <v>0</v>
      </c>
      <c r="S33" s="547"/>
    </row>
    <row r="34" spans="2:19" ht="12" hidden="1" customHeight="1" x14ac:dyDescent="0.25">
      <c r="B34" s="800"/>
      <c r="C34" s="32" t="s">
        <v>139</v>
      </c>
      <c r="D34" s="48" t="s">
        <v>33</v>
      </c>
      <c r="E34" s="33">
        <f>'1_przychody_koszty'!E57</f>
        <v>0</v>
      </c>
      <c r="F34" s="91">
        <f>'1_przychody_koszty'!F57</f>
        <v>0</v>
      </c>
      <c r="G34" s="91">
        <f>'1_przychody_koszty'!G57</f>
        <v>0</v>
      </c>
      <c r="H34" s="91">
        <f>'1_przychody_koszty'!H57</f>
        <v>0</v>
      </c>
      <c r="I34" s="91">
        <f>'1_przychody_koszty'!I57</f>
        <v>0</v>
      </c>
      <c r="J34" s="91">
        <f>'1_przychody_koszty'!J57</f>
        <v>0</v>
      </c>
      <c r="K34" s="33">
        <f>'1_przychody_koszty'!K57</f>
        <v>0</v>
      </c>
      <c r="L34" s="644">
        <f>'1_przychody_koszty'!L57</f>
        <v>0</v>
      </c>
      <c r="M34" s="644">
        <f>'1_przychody_koszty'!M57</f>
        <v>0</v>
      </c>
      <c r="S34" s="547"/>
    </row>
    <row r="35" spans="2:19" ht="13.5" hidden="1" customHeight="1" x14ac:dyDescent="0.25">
      <c r="B35" s="790" t="s">
        <v>249</v>
      </c>
      <c r="C35" s="31" t="s">
        <v>194</v>
      </c>
      <c r="D35" s="49" t="s">
        <v>200</v>
      </c>
      <c r="E35" s="27">
        <f>'2_dane bilansowe'!D9</f>
        <v>0</v>
      </c>
      <c r="F35" s="27">
        <f>'2_dane bilansowe'!E9</f>
        <v>0</v>
      </c>
      <c r="G35" s="27">
        <f>'2_dane bilansowe'!F9</f>
        <v>0</v>
      </c>
      <c r="H35" s="50"/>
      <c r="I35" s="50"/>
      <c r="J35" s="50"/>
      <c r="K35" s="50"/>
      <c r="L35" s="645"/>
      <c r="M35" s="645"/>
      <c r="S35" s="547"/>
    </row>
    <row r="36" spans="2:19" ht="12" customHeight="1" x14ac:dyDescent="0.25">
      <c r="B36" s="791"/>
      <c r="C36" s="105" t="s">
        <v>253</v>
      </c>
      <c r="D36" s="106" t="s">
        <v>302</v>
      </c>
      <c r="E36" s="397">
        <f>'2_dane bilansowe'!D10</f>
        <v>0</v>
      </c>
      <c r="F36" s="397">
        <f>'2_dane bilansowe'!E10</f>
        <v>0</v>
      </c>
      <c r="G36" s="397">
        <f>'2_dane bilansowe'!F10</f>
        <v>0</v>
      </c>
      <c r="H36" s="90"/>
      <c r="I36" s="90"/>
      <c r="J36" s="90"/>
      <c r="K36" s="90"/>
      <c r="L36" s="646"/>
      <c r="M36" s="646"/>
      <c r="S36" s="547"/>
    </row>
    <row r="37" spans="2:19" ht="12" customHeight="1" x14ac:dyDescent="0.25">
      <c r="B37" s="791"/>
      <c r="C37" s="105" t="s">
        <v>194</v>
      </c>
      <c r="D37" s="106" t="s">
        <v>303</v>
      </c>
      <c r="E37" s="397">
        <f>'2_dane bilansowe'!D11</f>
        <v>0</v>
      </c>
      <c r="F37" s="397">
        <f>'2_dane bilansowe'!E11</f>
        <v>0</v>
      </c>
      <c r="G37" s="397">
        <f>'2_dane bilansowe'!F11</f>
        <v>0</v>
      </c>
      <c r="H37" s="90"/>
      <c r="I37" s="90"/>
      <c r="J37" s="90"/>
      <c r="K37" s="90"/>
      <c r="L37" s="646"/>
      <c r="M37" s="646"/>
      <c r="S37" s="547"/>
    </row>
    <row r="38" spans="2:19" ht="12" hidden="1" customHeight="1" x14ac:dyDescent="0.25">
      <c r="B38" s="791"/>
      <c r="C38" s="105" t="s">
        <v>195</v>
      </c>
      <c r="D38" s="106" t="s">
        <v>52</v>
      </c>
      <c r="E38" s="397">
        <f>'2_dane bilansowe'!D12</f>
        <v>0</v>
      </c>
      <c r="F38" s="397">
        <f>'2_dane bilansowe'!E12</f>
        <v>0</v>
      </c>
      <c r="G38" s="397">
        <f>'2_dane bilansowe'!F12</f>
        <v>0</v>
      </c>
      <c r="H38" s="90"/>
      <c r="I38" s="90"/>
      <c r="J38" s="90"/>
      <c r="K38" s="90"/>
      <c r="L38" s="646"/>
      <c r="M38" s="646"/>
      <c r="S38" s="547"/>
    </row>
    <row r="39" spans="2:19" ht="16.5" hidden="1" customHeight="1" x14ac:dyDescent="0.25">
      <c r="B39" s="791"/>
      <c r="C39" s="107" t="s">
        <v>201</v>
      </c>
      <c r="D39" s="108" t="s">
        <v>252</v>
      </c>
      <c r="E39" s="397">
        <f>'2_dane bilansowe'!D13</f>
        <v>0</v>
      </c>
      <c r="F39" s="397">
        <f>'2_dane bilansowe'!E13</f>
        <v>0</v>
      </c>
      <c r="G39" s="397">
        <f>'2_dane bilansowe'!F13</f>
        <v>0</v>
      </c>
      <c r="H39" s="90"/>
      <c r="I39" s="90"/>
      <c r="J39" s="90"/>
      <c r="K39" s="90"/>
      <c r="L39" s="646"/>
      <c r="M39" s="646"/>
      <c r="S39" s="547"/>
    </row>
    <row r="40" spans="2:19" ht="12" customHeight="1" x14ac:dyDescent="0.25">
      <c r="B40" s="791"/>
      <c r="C40" s="109" t="s">
        <v>195</v>
      </c>
      <c r="D40" s="110" t="s">
        <v>203</v>
      </c>
      <c r="E40" s="397">
        <f>'2_dane bilansowe'!D20</f>
        <v>0</v>
      </c>
      <c r="F40" s="397">
        <f>'2_dane bilansowe'!E20</f>
        <v>0</v>
      </c>
      <c r="G40" s="397">
        <f>'2_dane bilansowe'!F20</f>
        <v>0</v>
      </c>
      <c r="H40" s="90"/>
      <c r="I40" s="90"/>
      <c r="J40" s="90"/>
      <c r="K40" s="90"/>
      <c r="L40" s="646"/>
      <c r="M40" s="646"/>
      <c r="S40" s="547"/>
    </row>
    <row r="41" spans="2:19" ht="12" customHeight="1" x14ac:dyDescent="0.25">
      <c r="B41" s="791"/>
      <c r="C41" s="109" t="s">
        <v>50</v>
      </c>
      <c r="D41" s="110" t="s">
        <v>310</v>
      </c>
      <c r="E41" s="397">
        <f>'2_dane bilansowe'!D21</f>
        <v>0</v>
      </c>
      <c r="F41" s="397">
        <f>'2_dane bilansowe'!E21</f>
        <v>0</v>
      </c>
      <c r="G41" s="397">
        <f>'2_dane bilansowe'!F21</f>
        <v>0</v>
      </c>
      <c r="H41" s="90"/>
      <c r="I41" s="90"/>
      <c r="J41" s="90"/>
      <c r="K41" s="90"/>
      <c r="L41" s="646"/>
      <c r="M41" s="646"/>
      <c r="S41" s="547"/>
    </row>
    <row r="42" spans="2:19" ht="12" customHeight="1" x14ac:dyDescent="0.25">
      <c r="B42" s="791"/>
      <c r="C42" s="109" t="s">
        <v>201</v>
      </c>
      <c r="D42" s="110" t="s">
        <v>204</v>
      </c>
      <c r="E42" s="397">
        <f>'2_dane bilansowe'!D22</f>
        <v>0</v>
      </c>
      <c r="F42" s="397">
        <f>'2_dane bilansowe'!E22</f>
        <v>0</v>
      </c>
      <c r="G42" s="397">
        <f>'2_dane bilansowe'!F22</f>
        <v>0</v>
      </c>
      <c r="H42" s="90"/>
      <c r="I42" s="90"/>
      <c r="J42" s="90"/>
      <c r="K42" s="90"/>
      <c r="L42" s="646"/>
      <c r="M42" s="646"/>
      <c r="S42" s="547"/>
    </row>
    <row r="43" spans="2:19" ht="12" customHeight="1" x14ac:dyDescent="0.25">
      <c r="B43" s="791"/>
      <c r="C43" s="109" t="s">
        <v>207</v>
      </c>
      <c r="D43" s="110" t="s">
        <v>257</v>
      </c>
      <c r="E43" s="397">
        <f>'2_majątek i zobowiązania'!D24</f>
        <v>0</v>
      </c>
      <c r="F43" s="397">
        <f>'2_majątek i zobowiązania'!E24</f>
        <v>0</v>
      </c>
      <c r="G43" s="397">
        <f>'2_majątek i zobowiązania'!F24</f>
        <v>0</v>
      </c>
      <c r="H43" s="90"/>
      <c r="I43" s="90"/>
      <c r="J43" s="90"/>
      <c r="K43" s="90"/>
      <c r="L43" s="646"/>
      <c r="M43" s="646"/>
      <c r="S43" s="547"/>
    </row>
    <row r="44" spans="2:19" ht="12" customHeight="1" x14ac:dyDescent="0.25">
      <c r="B44" s="791"/>
      <c r="C44" s="76" t="s">
        <v>208</v>
      </c>
      <c r="D44" s="77" t="s">
        <v>145</v>
      </c>
      <c r="E44" s="34">
        <f>'2_dane bilansowe'!J12</f>
        <v>0</v>
      </c>
      <c r="F44" s="34">
        <f>'2_dane bilansowe'!K12</f>
        <v>0</v>
      </c>
      <c r="G44" s="34">
        <f>'2_dane bilansowe'!L12</f>
        <v>0</v>
      </c>
      <c r="H44" s="90"/>
      <c r="I44" s="90"/>
      <c r="J44" s="90"/>
      <c r="K44" s="90"/>
      <c r="L44" s="646"/>
      <c r="M44" s="646"/>
      <c r="S44" s="547"/>
    </row>
    <row r="45" spans="2:19" ht="12" customHeight="1" x14ac:dyDescent="0.25">
      <c r="B45" s="791"/>
      <c r="C45" s="76" t="s">
        <v>128</v>
      </c>
      <c r="D45" s="77" t="s">
        <v>93</v>
      </c>
      <c r="E45" s="34">
        <f>'2_dane bilansowe'!J13</f>
        <v>0</v>
      </c>
      <c r="F45" s="34">
        <f>'2_dane bilansowe'!K13</f>
        <v>0</v>
      </c>
      <c r="G45" s="34">
        <f>'2_dane bilansowe'!L13</f>
        <v>0</v>
      </c>
      <c r="H45" s="90"/>
      <c r="I45" s="90"/>
      <c r="J45" s="90"/>
      <c r="K45" s="90"/>
      <c r="L45" s="646"/>
      <c r="M45" s="646"/>
      <c r="S45" s="547"/>
    </row>
    <row r="46" spans="2:19" ht="12" customHeight="1" x14ac:dyDescent="0.25">
      <c r="B46" s="791"/>
      <c r="C46" s="76" t="s">
        <v>129</v>
      </c>
      <c r="D46" s="77" t="s">
        <v>143</v>
      </c>
      <c r="E46" s="34">
        <f>'2_dane bilansowe'!J15</f>
        <v>0</v>
      </c>
      <c r="F46" s="34">
        <f>'2_dane bilansowe'!K15</f>
        <v>0</v>
      </c>
      <c r="G46" s="34">
        <f>'2_dane bilansowe'!L15</f>
        <v>0</v>
      </c>
      <c r="H46" s="90"/>
      <c r="I46" s="90"/>
      <c r="J46" s="90"/>
      <c r="K46" s="90"/>
      <c r="L46" s="646"/>
      <c r="M46" s="646"/>
      <c r="S46" s="547"/>
    </row>
    <row r="47" spans="2:19" ht="12" customHeight="1" x14ac:dyDescent="0.25">
      <c r="B47" s="791"/>
      <c r="C47" s="76" t="s">
        <v>135</v>
      </c>
      <c r="D47" s="77" t="s">
        <v>144</v>
      </c>
      <c r="E47" s="34">
        <f>'2_dane bilansowe'!J16</f>
        <v>0</v>
      </c>
      <c r="F47" s="34">
        <f>'2_dane bilansowe'!K16</f>
        <v>0</v>
      </c>
      <c r="G47" s="34">
        <f>'2_dane bilansowe'!L16</f>
        <v>0</v>
      </c>
      <c r="H47" s="90"/>
      <c r="I47" s="90"/>
      <c r="J47" s="90"/>
      <c r="K47" s="90"/>
      <c r="L47" s="646"/>
      <c r="M47" s="646"/>
      <c r="S47" s="547"/>
    </row>
    <row r="48" spans="2:19" ht="12" customHeight="1" x14ac:dyDescent="0.25">
      <c r="B48" s="791"/>
      <c r="C48" s="76" t="s">
        <v>29</v>
      </c>
      <c r="D48" s="77" t="s">
        <v>310</v>
      </c>
      <c r="E48" s="34">
        <f>'2_dane bilansowe'!J17</f>
        <v>0</v>
      </c>
      <c r="F48" s="34">
        <f>'2_dane bilansowe'!K17</f>
        <v>0</v>
      </c>
      <c r="G48" s="34">
        <f>'2_dane bilansowe'!L17</f>
        <v>0</v>
      </c>
      <c r="H48" s="90"/>
      <c r="I48" s="90"/>
      <c r="J48" s="90"/>
      <c r="K48" s="90"/>
      <c r="L48" s="646"/>
      <c r="M48" s="646"/>
      <c r="S48" s="547"/>
    </row>
    <row r="49" spans="2:19" ht="12" customHeight="1" x14ac:dyDescent="0.25">
      <c r="B49" s="70"/>
      <c r="C49" s="76" t="s">
        <v>184</v>
      </c>
      <c r="D49" s="78" t="s">
        <v>247</v>
      </c>
      <c r="E49" s="34">
        <f>'2_majątek i zobowiązania'!D35</f>
        <v>0</v>
      </c>
      <c r="F49" s="34">
        <f>'2_majątek i zobowiązania'!E35</f>
        <v>0</v>
      </c>
      <c r="G49" s="34">
        <f>'2_majątek i zobowiązania'!F35</f>
        <v>0</v>
      </c>
      <c r="H49" s="90"/>
      <c r="I49" s="90"/>
      <c r="J49" s="90"/>
      <c r="K49" s="90"/>
      <c r="L49" s="646"/>
      <c r="M49" s="646"/>
      <c r="S49" s="547"/>
    </row>
    <row r="50" spans="2:19" ht="12" customHeight="1" x14ac:dyDescent="0.25">
      <c r="B50" s="70"/>
      <c r="C50" s="76" t="s">
        <v>136</v>
      </c>
      <c r="D50" s="78" t="s">
        <v>248</v>
      </c>
      <c r="E50" s="34">
        <f>'2_majątek i zobowiązania'!D36</f>
        <v>0</v>
      </c>
      <c r="F50" s="34">
        <f>'2_majątek i zobowiązania'!E36</f>
        <v>0</v>
      </c>
      <c r="G50" s="34">
        <f>'2_majątek i zobowiązania'!F36</f>
        <v>0</v>
      </c>
      <c r="H50" s="90"/>
      <c r="I50" s="90"/>
      <c r="J50" s="90"/>
      <c r="K50" s="90"/>
      <c r="L50" s="646"/>
      <c r="M50" s="646"/>
      <c r="S50" s="547"/>
    </row>
    <row r="51" spans="2:19" ht="12" customHeight="1" x14ac:dyDescent="0.25">
      <c r="B51" s="810" t="s">
        <v>265</v>
      </c>
      <c r="C51" s="101">
        <v>1</v>
      </c>
      <c r="D51" s="102" t="s">
        <v>304</v>
      </c>
      <c r="E51" s="103"/>
      <c r="F51" s="103"/>
      <c r="G51" s="104"/>
      <c r="H51" s="398">
        <f>'3_zmiany w śr trwałych'!F5</f>
        <v>0</v>
      </c>
      <c r="I51" s="398">
        <f>'3_zmiany w śr trwałych'!G5</f>
        <v>0</v>
      </c>
      <c r="J51" s="398">
        <f>'3_zmiany w śr trwałych'!H5</f>
        <v>0</v>
      </c>
      <c r="K51" s="36">
        <f>'3_aktywa trwałe'!J13</f>
        <v>0</v>
      </c>
      <c r="L51" s="647">
        <f>'3_aktywa trwałe'!K13</f>
        <v>0</v>
      </c>
      <c r="M51" s="647">
        <f>'3_aktywa trwałe'!L13</f>
        <v>0</v>
      </c>
      <c r="S51" s="547"/>
    </row>
    <row r="52" spans="2:19" ht="15.6" customHeight="1" x14ac:dyDescent="0.25">
      <c r="B52" s="811"/>
      <c r="C52" s="101">
        <v>2</v>
      </c>
      <c r="D52" s="102" t="s">
        <v>305</v>
      </c>
      <c r="E52" s="103"/>
      <c r="F52" s="103"/>
      <c r="G52" s="104"/>
      <c r="H52" s="398">
        <f>'3_zmiany w śr trwałych'!F6</f>
        <v>0</v>
      </c>
      <c r="I52" s="398">
        <f>'3_zmiany w śr trwałych'!G6</f>
        <v>0</v>
      </c>
      <c r="J52" s="398">
        <f>'3_zmiany w śr trwałych'!H6</f>
        <v>0</v>
      </c>
      <c r="K52" s="36">
        <f>'3_aktywa trwałe'!J14</f>
        <v>0</v>
      </c>
      <c r="L52" s="647">
        <f>'3_aktywa trwałe'!K14</f>
        <v>0</v>
      </c>
      <c r="M52" s="647">
        <f>'3_aktywa trwałe'!L14</f>
        <v>0</v>
      </c>
      <c r="S52" s="547"/>
    </row>
    <row r="53" spans="2:19" ht="15.6" customHeight="1" x14ac:dyDescent="0.25">
      <c r="B53" s="811"/>
      <c r="C53" s="101">
        <v>3</v>
      </c>
      <c r="D53" s="102" t="s">
        <v>306</v>
      </c>
      <c r="E53" s="103"/>
      <c r="F53" s="103"/>
      <c r="G53" s="104"/>
      <c r="H53" s="398">
        <f>'3_zmiany w śr trwałych'!F8</f>
        <v>0</v>
      </c>
      <c r="I53" s="398">
        <f>'3_zmiany w śr trwałych'!G8</f>
        <v>0</v>
      </c>
      <c r="J53" s="398">
        <f>'3_zmiany w śr trwałych'!H8</f>
        <v>0</v>
      </c>
      <c r="K53" s="36">
        <f>'3_aktywa trwałe'!J16</f>
        <v>0</v>
      </c>
      <c r="L53" s="647">
        <f>'3_aktywa trwałe'!K16</f>
        <v>0</v>
      </c>
      <c r="M53" s="647">
        <f>'3_aktywa trwałe'!L16</f>
        <v>0</v>
      </c>
      <c r="S53" s="547"/>
    </row>
    <row r="54" spans="2:19" ht="15" customHeight="1" x14ac:dyDescent="0.25">
      <c r="B54" s="811"/>
      <c r="C54" s="101">
        <v>4</v>
      </c>
      <c r="D54" s="102" t="s">
        <v>307</v>
      </c>
      <c r="E54" s="103"/>
      <c r="F54" s="103"/>
      <c r="G54" s="104"/>
      <c r="H54" s="398">
        <f>'3_zmiany w śr trwałych'!F9</f>
        <v>0</v>
      </c>
      <c r="I54" s="398">
        <f>'3_zmiany w śr trwałych'!G9</f>
        <v>0</v>
      </c>
      <c r="J54" s="398">
        <f>'3_zmiany w śr trwałych'!H9</f>
        <v>0</v>
      </c>
      <c r="K54" s="36">
        <f>'3_aktywa trwałe'!J17</f>
        <v>0</v>
      </c>
      <c r="L54" s="647">
        <f>'3_aktywa trwałe'!K17</f>
        <v>0</v>
      </c>
      <c r="M54" s="647">
        <f>'3_aktywa trwałe'!L17</f>
        <v>0</v>
      </c>
      <c r="S54" s="547"/>
    </row>
    <row r="55" spans="2:19" ht="14.45" customHeight="1" x14ac:dyDescent="0.25">
      <c r="B55" s="811"/>
      <c r="C55" s="101">
        <v>5</v>
      </c>
      <c r="D55" s="102" t="s">
        <v>259</v>
      </c>
      <c r="E55" s="103"/>
      <c r="F55" s="103"/>
      <c r="G55" s="104"/>
      <c r="H55" s="398">
        <f>'3_zmiany w śr trwałych'!F11</f>
        <v>0</v>
      </c>
      <c r="I55" s="398">
        <f>'3_zmiany w śr trwałych'!G11</f>
        <v>0</v>
      </c>
      <c r="J55" s="398">
        <f>'3_zmiany w śr trwałych'!H11</f>
        <v>0</v>
      </c>
      <c r="K55" s="36">
        <f>'3_aktywa trwałe'!J19</f>
        <v>0</v>
      </c>
      <c r="L55" s="647">
        <f>'3_aktywa trwałe'!K19</f>
        <v>0</v>
      </c>
      <c r="M55" s="647">
        <f>'3_aktywa trwałe'!L19</f>
        <v>0</v>
      </c>
      <c r="S55" s="547"/>
    </row>
    <row r="56" spans="2:19" ht="12" hidden="1" customHeight="1" x14ac:dyDescent="0.25">
      <c r="B56" s="811"/>
      <c r="C56" s="101">
        <v>6</v>
      </c>
      <c r="D56" s="64" t="s">
        <v>264</v>
      </c>
      <c r="E56" s="65"/>
      <c r="F56" s="65"/>
      <c r="G56" s="66"/>
      <c r="H56" s="91">
        <f>'3_zmiany w śr trwałych'!F13</f>
        <v>0</v>
      </c>
      <c r="I56" s="91">
        <f>'3_zmiany w śr trwałych'!G13</f>
        <v>0</v>
      </c>
      <c r="J56" s="91">
        <f>'3_zmiany w śr trwałych'!H13</f>
        <v>0</v>
      </c>
      <c r="K56" s="19">
        <f>'3_aktywa trwałe'!J22</f>
        <v>0</v>
      </c>
      <c r="L56" s="634">
        <f>'3_aktywa trwałe'!K22</f>
        <v>0</v>
      </c>
      <c r="M56" s="634">
        <f>'3_aktywa trwałe'!L22</f>
        <v>0</v>
      </c>
      <c r="S56" s="547"/>
    </row>
    <row r="57" spans="2:19" ht="12" hidden="1" customHeight="1" x14ac:dyDescent="0.25">
      <c r="B57" s="811"/>
      <c r="C57" s="101">
        <v>7</v>
      </c>
      <c r="D57" s="64" t="s">
        <v>260</v>
      </c>
      <c r="E57" s="65"/>
      <c r="F57" s="65"/>
      <c r="G57" s="66"/>
      <c r="H57" s="91">
        <f>'3_zmiany w śr trwałych'!F14</f>
        <v>0</v>
      </c>
      <c r="I57" s="91">
        <f>'3_zmiany w śr trwałych'!G14</f>
        <v>0</v>
      </c>
      <c r="J57" s="91">
        <f>'3_zmiany w śr trwałych'!H14</f>
        <v>0</v>
      </c>
      <c r="K57" s="19">
        <f>'3_aktywa trwałe'!J23</f>
        <v>0</v>
      </c>
      <c r="L57" s="634">
        <f>'3_aktywa trwałe'!K23</f>
        <v>0</v>
      </c>
      <c r="M57" s="634">
        <f>'3_aktywa trwałe'!L23</f>
        <v>0</v>
      </c>
      <c r="S57" s="547"/>
    </row>
    <row r="58" spans="2:19" ht="14.25" hidden="1" customHeight="1" x14ac:dyDescent="0.25">
      <c r="B58" s="811"/>
      <c r="C58" s="37">
        <v>8</v>
      </c>
      <c r="D58" s="792" t="s">
        <v>262</v>
      </c>
      <c r="E58" s="793"/>
      <c r="F58" s="793"/>
      <c r="G58" s="794"/>
      <c r="H58" s="106">
        <f>'3_zmiany w śr trwałych'!F16</f>
        <v>0</v>
      </c>
      <c r="I58" s="106">
        <f>'3_zmiany w śr trwałych'!G16</f>
        <v>0</v>
      </c>
      <c r="J58" s="106">
        <f>'3_zmiany w śr trwałych'!H16</f>
        <v>0</v>
      </c>
      <c r="K58" s="38">
        <f>'3_aktywa trwałe'!J26</f>
        <v>0</v>
      </c>
      <c r="L58" s="648">
        <f>'3_aktywa trwałe'!K26</f>
        <v>0</v>
      </c>
      <c r="M58" s="648">
        <f>'3_aktywa trwałe'!L26</f>
        <v>0</v>
      </c>
      <c r="S58" s="547"/>
    </row>
    <row r="59" spans="2:19" ht="15" hidden="1" customHeight="1" x14ac:dyDescent="0.25">
      <c r="B59" s="811"/>
      <c r="C59" s="37">
        <v>9</v>
      </c>
      <c r="D59" s="792" t="s">
        <v>263</v>
      </c>
      <c r="E59" s="793"/>
      <c r="F59" s="793"/>
      <c r="G59" s="794"/>
      <c r="H59" s="106">
        <f>'3_zmiany w śr trwałych'!F17</f>
        <v>0</v>
      </c>
      <c r="I59" s="106">
        <f>'3_zmiany w śr trwałych'!G17</f>
        <v>0</v>
      </c>
      <c r="J59" s="106">
        <f>'3_zmiany w śr trwałych'!H17</f>
        <v>0</v>
      </c>
      <c r="K59" s="38">
        <f>'3_aktywa trwałe'!J27</f>
        <v>0</v>
      </c>
      <c r="L59" s="648">
        <f>'3_aktywa trwałe'!K27</f>
        <v>0</v>
      </c>
      <c r="M59" s="648">
        <f>'3_aktywa trwałe'!L27</f>
        <v>0</v>
      </c>
      <c r="S59" s="547"/>
    </row>
    <row r="60" spans="2:19" ht="12.75" hidden="1" customHeight="1" x14ac:dyDescent="0.25">
      <c r="B60" s="812"/>
      <c r="C60" s="97" t="s">
        <v>75</v>
      </c>
      <c r="D60" s="795" t="s">
        <v>77</v>
      </c>
      <c r="E60" s="796"/>
      <c r="F60" s="796"/>
      <c r="G60" s="797"/>
      <c r="H60" s="38">
        <f>'3_aktywa trwałe'!G28</f>
        <v>0</v>
      </c>
      <c r="I60" s="38">
        <f>'3_aktywa trwałe'!H28</f>
        <v>0</v>
      </c>
      <c r="J60" s="38">
        <f>'3_aktywa trwałe'!I28</f>
        <v>0</v>
      </c>
      <c r="K60" s="38">
        <f>'3_aktywa trwałe'!J28</f>
        <v>0</v>
      </c>
      <c r="L60" s="648">
        <f>'3_aktywa trwałe'!K28</f>
        <v>0</v>
      </c>
      <c r="M60" s="648">
        <f>'3_aktywa trwałe'!L28</f>
        <v>0</v>
      </c>
      <c r="S60" s="547"/>
    </row>
    <row r="61" spans="2:19" ht="12.75" hidden="1" customHeight="1" x14ac:dyDescent="0.25">
      <c r="B61" s="394" t="s">
        <v>110</v>
      </c>
      <c r="C61" s="98">
        <v>3</v>
      </c>
      <c r="D61" s="99" t="s">
        <v>87</v>
      </c>
      <c r="E61" s="100">
        <f>'4_dane inne'!E9</f>
        <v>0</v>
      </c>
      <c r="F61" s="100">
        <f>'4_dane inne'!F9</f>
        <v>0</v>
      </c>
      <c r="G61" s="100">
        <f>'4_dane inne'!G9</f>
        <v>0</v>
      </c>
      <c r="H61" s="100">
        <f>'4_dane inne'!H9</f>
        <v>0</v>
      </c>
      <c r="I61" s="100">
        <f>'4_dane inne'!I9</f>
        <v>0</v>
      </c>
      <c r="J61" s="100">
        <f>'4_dane inne'!J9</f>
        <v>0</v>
      </c>
      <c r="K61" s="56">
        <f>'4_dane inne'!K9</f>
        <v>0</v>
      </c>
      <c r="L61" s="649">
        <f>'4_dane inne'!L9</f>
        <v>0</v>
      </c>
      <c r="M61" s="649">
        <f>'4_dane inne'!M9</f>
        <v>0</v>
      </c>
      <c r="S61" s="547"/>
    </row>
    <row r="62" spans="2:19" ht="13.5" hidden="1" customHeight="1" x14ac:dyDescent="0.25">
      <c r="B62" s="395"/>
      <c r="C62" s="83">
        <v>1</v>
      </c>
      <c r="D62" s="84" t="s">
        <v>89</v>
      </c>
      <c r="E62" s="56">
        <f>'4_dane inne'!E10</f>
        <v>0</v>
      </c>
      <c r="F62" s="111">
        <f>'4_dane inne'!F10</f>
        <v>0</v>
      </c>
      <c r="G62" s="111">
        <f>'4_dane inne'!G10</f>
        <v>0</v>
      </c>
      <c r="H62" s="57">
        <f>'4_dane inne'!H10</f>
        <v>0</v>
      </c>
      <c r="I62" s="57">
        <f>'4_dane inne'!I10</f>
        <v>0</v>
      </c>
      <c r="J62" s="57">
        <f>'4_dane inne'!J10</f>
        <v>0</v>
      </c>
      <c r="K62" s="57">
        <f>'4_dane inne'!K10</f>
        <v>0</v>
      </c>
      <c r="L62" s="650">
        <f>'4_dane inne'!L10</f>
        <v>0</v>
      </c>
      <c r="M62" s="650">
        <f>'4_dane inne'!M10</f>
        <v>0</v>
      </c>
      <c r="S62" s="547"/>
    </row>
    <row r="63" spans="2:19" ht="12.75" hidden="1" customHeight="1" x14ac:dyDescent="0.25">
      <c r="B63" s="395"/>
      <c r="C63" s="83">
        <v>2</v>
      </c>
      <c r="D63" s="84" t="s">
        <v>90</v>
      </c>
      <c r="E63" s="56">
        <f>'4_dane inne'!E11</f>
        <v>0</v>
      </c>
      <c r="F63" s="111">
        <f>'4_dane inne'!F11</f>
        <v>0</v>
      </c>
      <c r="G63" s="111">
        <f>'4_dane inne'!G11</f>
        <v>0</v>
      </c>
      <c r="H63" s="57">
        <f>'4_dane inne'!H11</f>
        <v>0</v>
      </c>
      <c r="I63" s="57">
        <f>'4_dane inne'!I11</f>
        <v>0</v>
      </c>
      <c r="J63" s="57">
        <f>'4_dane inne'!J11</f>
        <v>0</v>
      </c>
      <c r="K63" s="57">
        <f>'4_dane inne'!K11</f>
        <v>0</v>
      </c>
      <c r="L63" s="650">
        <f>'4_dane inne'!L11</f>
        <v>0</v>
      </c>
      <c r="M63" s="650">
        <f>'4_dane inne'!M11</f>
        <v>0</v>
      </c>
      <c r="S63" s="547"/>
    </row>
    <row r="64" spans="2:19" ht="12.75" hidden="1" customHeight="1" x14ac:dyDescent="0.25">
      <c r="B64" s="395"/>
      <c r="C64" s="83">
        <v>3</v>
      </c>
      <c r="D64" s="84" t="s">
        <v>91</v>
      </c>
      <c r="E64" s="56">
        <f>'4_dane inne'!E12</f>
        <v>0</v>
      </c>
      <c r="F64" s="111">
        <f>'4_dane inne'!F12</f>
        <v>0</v>
      </c>
      <c r="G64" s="111">
        <f>'4_dane inne'!G12</f>
        <v>0</v>
      </c>
      <c r="H64" s="57">
        <f>'1_przychody_koszty'!H54</f>
        <v>0</v>
      </c>
      <c r="I64" s="57">
        <f>'1_przychody_koszty'!I54</f>
        <v>0</v>
      </c>
      <c r="J64" s="57">
        <f>'1_przychody_koszty'!J54</f>
        <v>0</v>
      </c>
      <c r="K64" s="57">
        <f>'1_przychody_koszty'!K54</f>
        <v>0</v>
      </c>
      <c r="L64" s="650">
        <f>'1_przychody_koszty'!L54</f>
        <v>0</v>
      </c>
      <c r="M64" s="650">
        <f>'1_przychody_koszty'!M54</f>
        <v>0</v>
      </c>
      <c r="S64" s="547"/>
    </row>
    <row r="65" spans="2:19" ht="12.75" hidden="1" customHeight="1" x14ac:dyDescent="0.25">
      <c r="B65" s="395"/>
      <c r="C65" s="83">
        <v>4</v>
      </c>
      <c r="D65" s="85" t="s">
        <v>118</v>
      </c>
      <c r="E65" s="56">
        <f>'4_dane inne'!E13</f>
        <v>0</v>
      </c>
      <c r="F65" s="111">
        <f>'4_dane inne'!F13</f>
        <v>0</v>
      </c>
      <c r="G65" s="111">
        <f>'4_dane inne'!G13</f>
        <v>0</v>
      </c>
      <c r="H65" s="57">
        <f>'1_przychody_koszty'!H48</f>
        <v>0</v>
      </c>
      <c r="I65" s="57">
        <f>'1_przychody_koszty'!I48</f>
        <v>0</v>
      </c>
      <c r="J65" s="57">
        <f>'1_przychody_koszty'!J48</f>
        <v>0</v>
      </c>
      <c r="K65" s="57">
        <f>'1_przychody_koszty'!K48</f>
        <v>0</v>
      </c>
      <c r="L65" s="650">
        <f>'1_przychody_koszty'!L48</f>
        <v>0</v>
      </c>
      <c r="M65" s="650">
        <f>'1_przychody_koszty'!M48</f>
        <v>0</v>
      </c>
      <c r="S65" s="547"/>
    </row>
    <row r="66" spans="2:19" ht="12.75" hidden="1" customHeight="1" x14ac:dyDescent="0.25">
      <c r="B66" s="395"/>
      <c r="C66" s="83">
        <v>5</v>
      </c>
      <c r="D66" s="85" t="s">
        <v>124</v>
      </c>
      <c r="E66" s="56">
        <f>'4_dane inne'!E14</f>
        <v>0</v>
      </c>
      <c r="F66" s="111">
        <f>'4_dane inne'!F14</f>
        <v>0</v>
      </c>
      <c r="G66" s="111">
        <f>'4_dane inne'!G14</f>
        <v>0</v>
      </c>
      <c r="H66" s="57">
        <f>'1_przychody_koszty'!H50</f>
        <v>0</v>
      </c>
      <c r="I66" s="57">
        <f>'1_przychody_koszty'!I50</f>
        <v>0</v>
      </c>
      <c r="J66" s="57">
        <f>'1_przychody_koszty'!J50</f>
        <v>0</v>
      </c>
      <c r="K66" s="57">
        <f>'1_przychody_koszty'!K50</f>
        <v>0</v>
      </c>
      <c r="L66" s="650">
        <f>'1_przychody_koszty'!L50</f>
        <v>0</v>
      </c>
      <c r="M66" s="650">
        <f>'1_przychody_koszty'!M50</f>
        <v>0</v>
      </c>
      <c r="S66" s="547"/>
    </row>
    <row r="67" spans="2:19" ht="9" hidden="1" customHeight="1" x14ac:dyDescent="0.25">
      <c r="B67" s="395"/>
      <c r="C67" s="83">
        <v>6</v>
      </c>
      <c r="D67" s="85" t="s">
        <v>125</v>
      </c>
      <c r="E67" s="56">
        <f>'4_dane inne'!E15</f>
        <v>0</v>
      </c>
      <c r="F67" s="111">
        <f>'4_dane inne'!F15</f>
        <v>0</v>
      </c>
      <c r="G67" s="111">
        <f>'4_dane inne'!G15</f>
        <v>0</v>
      </c>
      <c r="H67" s="57">
        <f>'1_przychody_koszty'!H52</f>
        <v>0</v>
      </c>
      <c r="I67" s="57">
        <f>'1_przychody_koszty'!I52</f>
        <v>0</v>
      </c>
      <c r="J67" s="57">
        <f>'1_przychody_koszty'!J52</f>
        <v>0</v>
      </c>
      <c r="K67" s="57">
        <f>'1_przychody_koszty'!K52</f>
        <v>0</v>
      </c>
      <c r="L67" s="650">
        <f>'1_przychody_koszty'!L52</f>
        <v>0</v>
      </c>
      <c r="M67" s="650">
        <f>'1_przychody_koszty'!M52</f>
        <v>0</v>
      </c>
      <c r="S67" s="547"/>
    </row>
    <row r="68" spans="2:19" ht="12" customHeight="1" x14ac:dyDescent="0.25">
      <c r="B68" s="799" t="s">
        <v>110</v>
      </c>
      <c r="C68" s="86">
        <v>1</v>
      </c>
      <c r="D68" s="87" t="s">
        <v>82</v>
      </c>
      <c r="E68" s="63">
        <f>'4_dane inne'!E18</f>
        <v>0</v>
      </c>
      <c r="F68" s="63">
        <f>'4_dane inne'!F18</f>
        <v>-8.0000100001000027E-6</v>
      </c>
      <c r="G68" s="63">
        <f>'4_dane inne'!G18</f>
        <v>-1.1999989E-5</v>
      </c>
      <c r="H68" s="34">
        <f>'4_dane inne'!H18</f>
        <v>0</v>
      </c>
      <c r="I68" s="34">
        <f>'4_dane inne'!I18</f>
        <v>0</v>
      </c>
      <c r="J68" s="34">
        <f>'4_dane inne'!J18</f>
        <v>0</v>
      </c>
      <c r="K68" s="34">
        <f>'4_dane inne'!K18</f>
        <v>0</v>
      </c>
      <c r="L68" s="643">
        <f>'4_dane inne'!L18</f>
        <v>0</v>
      </c>
      <c r="M68" s="643">
        <f>'4_dane inne'!M18</f>
        <v>0</v>
      </c>
      <c r="S68" s="547"/>
    </row>
    <row r="69" spans="2:19" ht="12.75" customHeight="1" x14ac:dyDescent="0.25">
      <c r="B69" s="799"/>
      <c r="C69" s="86">
        <v>2</v>
      </c>
      <c r="D69" s="63" t="s">
        <v>83</v>
      </c>
      <c r="E69" s="63">
        <f>'4_dane inne'!E19</f>
        <v>0</v>
      </c>
      <c r="F69" s="63">
        <f>'4_dane inne'!F19</f>
        <v>0</v>
      </c>
      <c r="G69" s="63">
        <f>'4_dane inne'!G19</f>
        <v>0</v>
      </c>
      <c r="H69" s="34">
        <f>'4_dane inne'!H19</f>
        <v>0</v>
      </c>
      <c r="I69" s="34">
        <f>'4_dane inne'!I19</f>
        <v>0</v>
      </c>
      <c r="J69" s="34">
        <f>'4_dane inne'!J19</f>
        <v>0</v>
      </c>
      <c r="K69" s="34">
        <f>'4_dane inne'!K19</f>
        <v>0</v>
      </c>
      <c r="L69" s="643">
        <f>'4_dane inne'!L19</f>
        <v>0</v>
      </c>
      <c r="M69" s="643">
        <f>'4_dane inne'!M19</f>
        <v>0</v>
      </c>
      <c r="S69" s="547"/>
    </row>
    <row r="70" spans="2:19" ht="12" hidden="1" customHeight="1" x14ac:dyDescent="0.25">
      <c r="B70" s="799"/>
      <c r="C70" s="86">
        <v>9</v>
      </c>
      <c r="D70" s="63" t="s">
        <v>84</v>
      </c>
      <c r="E70" s="63">
        <f>'4_dane inne'!E20</f>
        <v>0</v>
      </c>
      <c r="F70" s="63">
        <f>'4_dane inne'!F20</f>
        <v>0</v>
      </c>
      <c r="G70" s="63">
        <f>'4_dane inne'!G20</f>
        <v>0</v>
      </c>
      <c r="H70" s="34">
        <f>'4_dane inne'!H20</f>
        <v>0</v>
      </c>
      <c r="I70" s="34">
        <f>'4_dane inne'!I20</f>
        <v>0</v>
      </c>
      <c r="J70" s="34">
        <f>'4_dane inne'!J20</f>
        <v>0</v>
      </c>
      <c r="K70" s="34">
        <f>'4_dane inne'!K20</f>
        <v>0</v>
      </c>
      <c r="L70" s="643">
        <f>'4_dane inne'!L20</f>
        <v>0</v>
      </c>
      <c r="M70" s="643">
        <f>'4_dane inne'!M20</f>
        <v>0</v>
      </c>
      <c r="S70" s="547"/>
    </row>
    <row r="71" spans="2:19" ht="12" hidden="1" customHeight="1" x14ac:dyDescent="0.25">
      <c r="B71" s="799"/>
      <c r="C71" s="86" t="s">
        <v>97</v>
      </c>
      <c r="D71" s="63" t="s">
        <v>102</v>
      </c>
      <c r="E71" s="63"/>
      <c r="F71" s="63"/>
      <c r="G71" s="63"/>
      <c r="H71" s="34">
        <f>'4_dane inne'!H23</f>
        <v>0</v>
      </c>
      <c r="I71" s="34">
        <f>'4_dane inne'!I23</f>
        <v>0</v>
      </c>
      <c r="J71" s="34">
        <f>'4_dane inne'!J23</f>
        <v>0</v>
      </c>
      <c r="K71" s="34">
        <f>'4_dane inne'!K23</f>
        <v>0</v>
      </c>
      <c r="L71" s="643">
        <f>'4_dane inne'!L23</f>
        <v>0</v>
      </c>
      <c r="M71" s="643">
        <f>'4_dane inne'!M23</f>
        <v>0</v>
      </c>
      <c r="S71" s="547"/>
    </row>
    <row r="72" spans="2:19" ht="12" customHeight="1" x14ac:dyDescent="0.25">
      <c r="B72" s="799"/>
      <c r="C72" s="86">
        <v>3</v>
      </c>
      <c r="D72" s="63" t="s">
        <v>103</v>
      </c>
      <c r="E72" s="63">
        <f>'4_dane inne'!E24</f>
        <v>0</v>
      </c>
      <c r="F72" s="63">
        <f>'4_dane inne'!F24</f>
        <v>0</v>
      </c>
      <c r="G72" s="63">
        <f>'4_dane inne'!G24</f>
        <v>0</v>
      </c>
      <c r="H72" s="34">
        <f>'4_dane inne'!H24</f>
        <v>0</v>
      </c>
      <c r="I72" s="34">
        <f>'4_dane inne'!I24</f>
        <v>0</v>
      </c>
      <c r="J72" s="34">
        <f>'4_dane inne'!J24</f>
        <v>0</v>
      </c>
      <c r="K72" s="34">
        <f>'4_dane inne'!K24</f>
        <v>0</v>
      </c>
      <c r="L72" s="643">
        <f>'4_dane inne'!L24</f>
        <v>0</v>
      </c>
      <c r="M72" s="643">
        <f>'4_dane inne'!M24</f>
        <v>0</v>
      </c>
      <c r="S72" s="547"/>
    </row>
    <row r="73" spans="2:19" ht="16.5" customHeight="1" x14ac:dyDescent="0.25">
      <c r="B73" s="799"/>
      <c r="C73" s="86">
        <v>4</v>
      </c>
      <c r="D73" s="87" t="s">
        <v>104</v>
      </c>
      <c r="E73" s="63"/>
      <c r="F73" s="63"/>
      <c r="G73" s="63"/>
      <c r="H73" s="34">
        <f>'4_dane inne'!H26</f>
        <v>0</v>
      </c>
      <c r="I73" s="34">
        <f>'4_dane inne'!I26</f>
        <v>0</v>
      </c>
      <c r="J73" s="34">
        <f>'4_dane inne'!J26</f>
        <v>0</v>
      </c>
      <c r="K73" s="34">
        <f>'4_dane inne'!K26</f>
        <v>0</v>
      </c>
      <c r="L73" s="643">
        <f>'4_dane inne'!L26</f>
        <v>0</v>
      </c>
      <c r="M73" s="643">
        <f>'4_dane inne'!M26</f>
        <v>0</v>
      </c>
      <c r="S73" s="547"/>
    </row>
    <row r="74" spans="2:19" ht="12" customHeight="1" x14ac:dyDescent="0.25">
      <c r="B74" s="799"/>
      <c r="C74" s="86">
        <v>5</v>
      </c>
      <c r="D74" s="63" t="s">
        <v>100</v>
      </c>
      <c r="E74" s="63">
        <f>'4_dane inne'!E27</f>
        <v>0</v>
      </c>
      <c r="F74" s="34">
        <f>'4_dane inne'!F27</f>
        <v>0</v>
      </c>
      <c r="G74" s="34">
        <f>'4_dane inne'!G27</f>
        <v>0</v>
      </c>
      <c r="H74" s="34">
        <f>'4_dane inne'!H27</f>
        <v>0</v>
      </c>
      <c r="I74" s="34">
        <f>'4_dane inne'!I27</f>
        <v>0</v>
      </c>
      <c r="J74" s="34">
        <f>'4_dane inne'!J27</f>
        <v>0</v>
      </c>
      <c r="K74" s="34">
        <f>'4_dane inne'!K27</f>
        <v>0</v>
      </c>
      <c r="L74" s="651">
        <f>'4_dane inne'!L27</f>
        <v>0</v>
      </c>
      <c r="M74" s="651">
        <f>'4_dane inne'!M27</f>
        <v>0</v>
      </c>
      <c r="S74" s="547"/>
    </row>
    <row r="75" spans="2:19" ht="37.15" customHeight="1" x14ac:dyDescent="0.25">
      <c r="B75" s="799"/>
      <c r="C75" s="88">
        <v>6</v>
      </c>
      <c r="D75" s="89" t="str">
        <f>'4_dane inne'!D39</f>
        <v xml:space="preserve">wnioskowana planowana pożyczka obrotowa </v>
      </c>
      <c r="E75" s="391" t="str">
        <f>'4_dane inne'!E39</f>
        <v>wnioskowany okres pożyczki w m-cach</v>
      </c>
      <c r="F75" s="397">
        <f>'4_dane inne'!F39</f>
        <v>0</v>
      </c>
      <c r="G75" s="87" t="str">
        <f>'4_dane inne'!G39</f>
        <v>planowana kwota wypłaty w danym okresie</v>
      </c>
      <c r="H75" s="397">
        <f>'4_dane inne'!H39</f>
        <v>0</v>
      </c>
      <c r="I75" s="397">
        <f>'4_dane inne'!I39</f>
        <v>0</v>
      </c>
      <c r="J75" s="397">
        <f>'4_dane inne'!J39</f>
        <v>0</v>
      </c>
      <c r="K75" s="397">
        <f>'4_dane inne'!K39</f>
        <v>0</v>
      </c>
      <c r="L75" s="652">
        <f>'4_dane inne'!L28</f>
        <v>0</v>
      </c>
      <c r="M75" s="652">
        <f>'4_dane inne'!M28</f>
        <v>0</v>
      </c>
      <c r="O75" s="653">
        <f>H75+I75</f>
        <v>0</v>
      </c>
      <c r="P75" s="551">
        <f>IF(O75&gt;0,1,0)</f>
        <v>0</v>
      </c>
      <c r="R75" s="655">
        <f>H75+I75+J75+K75</f>
        <v>0</v>
      </c>
      <c r="S75" s="547"/>
    </row>
    <row r="76" spans="2:19" ht="43.15" customHeight="1" x14ac:dyDescent="0.25">
      <c r="B76" s="799"/>
      <c r="C76" s="88">
        <v>7</v>
      </c>
      <c r="D76" s="89" t="str">
        <f>'4_dane inne'!D40</f>
        <v>wnioskowana planowana pożyczka  inwestycyjno obrotowa - ogółem,</v>
      </c>
      <c r="E76" s="391" t="str">
        <f>'4_dane inne'!E40</f>
        <v>wnioskowany okres pożyczki w m-cach</v>
      </c>
      <c r="F76" s="397">
        <f>'4_dane inne'!F40</f>
        <v>0</v>
      </c>
      <c r="G76" s="87" t="str">
        <f>'4_dane inne'!G40</f>
        <v>planowana kwota wypłaty w danym okresie</v>
      </c>
      <c r="H76" s="397">
        <f>'4_dane inne'!H40</f>
        <v>0</v>
      </c>
      <c r="I76" s="397">
        <f>'4_dane inne'!I40</f>
        <v>0</v>
      </c>
      <c r="J76" s="397">
        <f>'4_dane inne'!J40</f>
        <v>0</v>
      </c>
      <c r="K76" s="397">
        <f>'4_dane inne'!K40</f>
        <v>0</v>
      </c>
      <c r="L76" s="652">
        <f>'4_dane inne'!L29</f>
        <v>0</v>
      </c>
      <c r="M76" s="652">
        <f>'4_dane inne'!M29</f>
        <v>0</v>
      </c>
      <c r="N76" s="652"/>
      <c r="O76" s="653">
        <f t="shared" ref="O76:O77" si="0">H76+I76</f>
        <v>0</v>
      </c>
      <c r="P76" s="551">
        <f t="shared" ref="P76:P77" si="1">IF(O76&gt;0,1,0)</f>
        <v>0</v>
      </c>
      <c r="R76" s="655">
        <f t="shared" ref="R76:R79" si="2">H76+I76+J76+K76</f>
        <v>0</v>
      </c>
      <c r="S76" s="547"/>
    </row>
    <row r="77" spans="2:19" ht="38.450000000000003" customHeight="1" x14ac:dyDescent="0.25">
      <c r="B77" s="799"/>
      <c r="C77" s="86">
        <v>8</v>
      </c>
      <c r="D77" s="392" t="str">
        <f>'4_dane inne'!D42</f>
        <v xml:space="preserve">wnioskowana planowana pożyczka  hipoteczna </v>
      </c>
      <c r="E77" s="393" t="str">
        <f>'4_dane inne'!E42</f>
        <v>wnioskowany okres pożyczki w m-cach</v>
      </c>
      <c r="F77" s="397">
        <f>'4_dane inne'!F42</f>
        <v>0</v>
      </c>
      <c r="G77" s="87" t="str">
        <f>'4_dane inne'!G42</f>
        <v>planowana kwota wypłaty w danym okresie</v>
      </c>
      <c r="H77" s="397">
        <f>'4_dane inne'!H42</f>
        <v>0</v>
      </c>
      <c r="I77" s="397">
        <f>'4_dane inne'!I42</f>
        <v>0</v>
      </c>
      <c r="J77" s="397">
        <f>'4_dane inne'!J42</f>
        <v>0</v>
      </c>
      <c r="K77" s="397">
        <f>'4_dane inne'!K42</f>
        <v>0</v>
      </c>
      <c r="L77" s="654">
        <f>'4_dane inne'!L41</f>
        <v>0</v>
      </c>
      <c r="M77" s="654">
        <f>'4_dane inne'!M41</f>
        <v>0</v>
      </c>
      <c r="O77" s="653">
        <f t="shared" si="0"/>
        <v>0</v>
      </c>
      <c r="P77" s="551">
        <f t="shared" si="1"/>
        <v>0</v>
      </c>
      <c r="R77" s="655">
        <f t="shared" si="2"/>
        <v>0</v>
      </c>
      <c r="S77" s="547"/>
    </row>
    <row r="78" spans="2:19" ht="42" customHeight="1" x14ac:dyDescent="0.25">
      <c r="B78" s="799"/>
      <c r="C78" s="86">
        <v>9</v>
      </c>
      <c r="D78" s="63" t="str">
        <f>'4_dane inne'!D43</f>
        <v>planowane zaciągnięcie innych kredytów i pozyczek spłacanych ratalnie</v>
      </c>
      <c r="E78" s="391" t="str">
        <f>'4_dane inne'!E43</f>
        <v>planowany okres kredytów pożyczek  w m-cach</v>
      </c>
      <c r="F78" s="397">
        <f>'4_dane inne'!F43</f>
        <v>0</v>
      </c>
      <c r="G78" s="87" t="str">
        <f>'4_dane inne'!G43</f>
        <v>planowana / łączna/ kwota wypłat w danym okresie</v>
      </c>
      <c r="H78" s="397">
        <f>'4_dane inne'!H43</f>
        <v>0</v>
      </c>
      <c r="I78" s="397">
        <f>'4_dane inne'!I43</f>
        <v>0</v>
      </c>
      <c r="J78" s="397">
        <f>'4_dane inne'!J43</f>
        <v>0</v>
      </c>
      <c r="K78" s="397">
        <f>'4_dane inne'!K43</f>
        <v>0</v>
      </c>
      <c r="L78" s="654">
        <f>'4_dane inne'!L42</f>
        <v>0</v>
      </c>
      <c r="M78" s="654">
        <f>'4_dane inne'!M42</f>
        <v>0</v>
      </c>
      <c r="P78" s="551">
        <f>P75+P76+P77</f>
        <v>0</v>
      </c>
      <c r="Q78" s="388"/>
      <c r="R78" s="655">
        <f t="shared" si="2"/>
        <v>0</v>
      </c>
      <c r="S78" s="547"/>
    </row>
    <row r="79" spans="2:19" ht="39.6" hidden="1" customHeight="1" x14ac:dyDescent="0.25">
      <c r="B79" s="800"/>
      <c r="C79" s="86"/>
      <c r="D79" s="63"/>
      <c r="E79" s="391"/>
      <c r="F79" s="397"/>
      <c r="G79" s="87"/>
      <c r="H79" s="560"/>
      <c r="I79" s="561"/>
      <c r="J79" s="561"/>
      <c r="K79" s="561"/>
      <c r="L79" s="562">
        <f>'4_dane inne'!L43</f>
        <v>0</v>
      </c>
      <c r="M79" s="562">
        <f>'4_dane inne'!M43</f>
        <v>0</v>
      </c>
      <c r="P79" s="551">
        <f>IF(P78&gt;1,1,0)</f>
        <v>0</v>
      </c>
      <c r="Q79" s="551" t="str">
        <f>IF(P79=1,"tak","nie")</f>
        <v>nie</v>
      </c>
      <c r="R79" s="619">
        <f t="shared" si="2"/>
        <v>0</v>
      </c>
    </row>
    <row r="80" spans="2:19" ht="15" hidden="1" customHeight="1" x14ac:dyDescent="0.25">
      <c r="B80" s="395"/>
      <c r="C80" s="86">
        <v>16</v>
      </c>
      <c r="D80" s="87" t="s">
        <v>117</v>
      </c>
      <c r="E80" s="35">
        <f>'4_dane inne'!E35</f>
        <v>0</v>
      </c>
      <c r="F80" s="63">
        <f>'4_dane inne'!F35</f>
        <v>0</v>
      </c>
      <c r="G80" s="63">
        <f>'4_dane inne'!G35</f>
        <v>0</v>
      </c>
      <c r="H80" s="39">
        <f>'4_dane inne'!H35</f>
        <v>0</v>
      </c>
      <c r="I80" s="532">
        <f>'4_dane inne'!I35</f>
        <v>0</v>
      </c>
      <c r="J80" s="532">
        <f>'4_dane inne'!J35</f>
        <v>0</v>
      </c>
      <c r="K80" s="532">
        <f>'4_dane inne'!K35</f>
        <v>0</v>
      </c>
      <c r="L80" s="14"/>
    </row>
    <row r="81" spans="2:14" ht="13.5" hidden="1" customHeight="1" x14ac:dyDescent="0.25">
      <c r="B81" s="396"/>
      <c r="C81" s="86">
        <v>17</v>
      </c>
      <c r="D81" s="63" t="s">
        <v>230</v>
      </c>
      <c r="E81" s="34">
        <f>'4_dane inne'!E36</f>
        <v>0</v>
      </c>
      <c r="F81" s="34">
        <f>'4_dane inne'!F36</f>
        <v>0</v>
      </c>
      <c r="G81" s="34">
        <f>'4_dane inne'!G36</f>
        <v>0</v>
      </c>
      <c r="H81" s="34">
        <f>'4_dane inne'!H36</f>
        <v>0</v>
      </c>
      <c r="I81" s="34">
        <f>'4_dane inne'!I36</f>
        <v>0</v>
      </c>
      <c r="J81" s="34">
        <f>'4_dane inne'!J36</f>
        <v>0</v>
      </c>
      <c r="K81" s="34">
        <f>'4_dane inne'!K36</f>
        <v>0</v>
      </c>
      <c r="L81" s="14"/>
    </row>
    <row r="82" spans="2:14" ht="12" customHeight="1" x14ac:dyDescent="0.25">
      <c r="B82" s="72"/>
      <c r="C82" s="72"/>
      <c r="D82" s="72"/>
      <c r="E82" s="72"/>
      <c r="F82" s="72"/>
      <c r="G82" s="72"/>
      <c r="H82" s="72"/>
      <c r="I82" s="72"/>
      <c r="J82" s="72"/>
      <c r="L82" s="14"/>
    </row>
    <row r="83" spans="2:14" ht="28.5" customHeight="1" x14ac:dyDescent="0.25">
      <c r="B83" s="72"/>
      <c r="C83" s="72"/>
      <c r="D83" s="112" t="s">
        <v>269</v>
      </c>
      <c r="E83" s="113" t="s">
        <v>107</v>
      </c>
      <c r="F83" s="72"/>
      <c r="G83" s="72" t="s">
        <v>291</v>
      </c>
      <c r="H83" s="114">
        <f>'1_przychody_koszty'!G1</f>
        <v>46043</v>
      </c>
      <c r="I83" s="72"/>
      <c r="J83" s="72"/>
      <c r="K83" s="1"/>
    </row>
    <row r="84" spans="2:14" ht="26.25" customHeight="1" x14ac:dyDescent="0.25">
      <c r="B84" s="72"/>
      <c r="C84" s="72"/>
      <c r="D84" s="112"/>
      <c r="E84" s="72"/>
      <c r="F84" s="72"/>
      <c r="G84" s="72"/>
      <c r="H84" s="72"/>
      <c r="I84" s="72"/>
      <c r="J84" s="72"/>
    </row>
    <row r="85" spans="2:14" ht="12" customHeight="1" x14ac:dyDescent="0.25">
      <c r="B85" s="72"/>
      <c r="C85" s="72"/>
      <c r="D85" s="72"/>
      <c r="E85" s="72"/>
      <c r="F85" s="72"/>
      <c r="G85" s="72"/>
      <c r="H85" s="72"/>
      <c r="I85" s="72"/>
      <c r="J85" s="72"/>
      <c r="K85" s="72"/>
    </row>
    <row r="86" spans="2:14" ht="12" customHeight="1" x14ac:dyDescent="0.25">
      <c r="B86" s="72"/>
      <c r="C86" s="72"/>
      <c r="D86" s="72"/>
      <c r="E86" s="72"/>
      <c r="F86" s="72"/>
      <c r="G86" s="72"/>
      <c r="H86" s="72"/>
      <c r="I86" s="72"/>
      <c r="J86" s="72"/>
      <c r="K86" s="72"/>
    </row>
    <row r="87" spans="2:14" ht="12" customHeight="1" x14ac:dyDescent="0.25">
      <c r="B87" s="72"/>
      <c r="C87" s="72"/>
      <c r="D87" s="72"/>
      <c r="E87" s="72"/>
      <c r="F87" s="72"/>
      <c r="G87" s="72"/>
      <c r="H87" s="72"/>
      <c r="I87" s="72"/>
      <c r="J87" s="72"/>
      <c r="K87" s="72"/>
    </row>
    <row r="88" spans="2:14" ht="12" customHeight="1" x14ac:dyDescent="0.25">
      <c r="B88" s="72"/>
      <c r="C88" s="72"/>
      <c r="D88" s="72"/>
      <c r="E88" s="72"/>
      <c r="F88" s="72"/>
      <c r="G88" s="72"/>
      <c r="H88" s="72"/>
      <c r="I88" s="72"/>
      <c r="J88" s="72"/>
      <c r="K88" s="72"/>
    </row>
    <row r="89" spans="2:14" ht="12" customHeight="1" x14ac:dyDescent="0.25">
      <c r="B89" s="72"/>
      <c r="C89" s="72"/>
      <c r="D89" s="72"/>
      <c r="E89" s="72"/>
      <c r="F89" s="72"/>
      <c r="G89" s="72"/>
      <c r="H89" s="72"/>
      <c r="I89" s="72"/>
      <c r="J89" s="72"/>
      <c r="K89" s="72"/>
    </row>
    <row r="90" spans="2:14" ht="12" customHeight="1" x14ac:dyDescent="0.25">
      <c r="B90" s="72"/>
      <c r="C90" s="72"/>
      <c r="D90" s="72"/>
      <c r="E90" s="72"/>
      <c r="F90" s="72"/>
      <c r="G90" s="72"/>
      <c r="H90" s="72"/>
      <c r="I90" s="72"/>
      <c r="J90" s="72"/>
      <c r="K90" s="72"/>
    </row>
    <row r="91" spans="2:14" ht="12" customHeight="1" x14ac:dyDescent="0.25">
      <c r="B91" s="72"/>
      <c r="C91" s="72"/>
      <c r="D91" s="72"/>
      <c r="E91" s="72"/>
      <c r="F91" s="72"/>
      <c r="G91" s="72"/>
      <c r="H91" s="72"/>
      <c r="I91" s="72"/>
      <c r="J91" s="72"/>
      <c r="K91" s="72"/>
    </row>
    <row r="92" spans="2:14" ht="12" customHeight="1" x14ac:dyDescent="0.25">
      <c r="B92" s="72"/>
      <c r="C92" s="72"/>
      <c r="D92" s="72"/>
      <c r="E92" s="72"/>
      <c r="F92" s="72"/>
      <c r="G92" s="72"/>
      <c r="H92" s="72"/>
      <c r="I92" s="72"/>
      <c r="J92" s="72"/>
      <c r="K92" s="72"/>
    </row>
    <row r="93" spans="2:14" ht="12" customHeight="1" x14ac:dyDescent="0.25">
      <c r="B93" s="72"/>
      <c r="C93" s="72"/>
      <c r="D93" s="72"/>
      <c r="E93" s="72"/>
      <c r="F93" s="72"/>
      <c r="G93" s="72"/>
      <c r="H93" s="72"/>
      <c r="I93" s="72"/>
      <c r="J93" s="72"/>
      <c r="K93" s="72"/>
    </row>
    <row r="94" spans="2:14" ht="12" customHeight="1" x14ac:dyDescent="0.25">
      <c r="B94" s="72"/>
      <c r="C94" s="72"/>
      <c r="D94" s="72"/>
      <c r="E94" s="72"/>
      <c r="F94" s="72"/>
      <c r="G94" s="72"/>
      <c r="H94" s="72"/>
      <c r="I94" s="72"/>
      <c r="J94" s="72"/>
      <c r="K94" s="72"/>
    </row>
    <row r="95" spans="2:14" ht="12" customHeight="1" x14ac:dyDescent="0.25">
      <c r="B95" s="72"/>
      <c r="C95" s="72"/>
      <c r="D95" s="72"/>
      <c r="E95" s="72"/>
      <c r="F95" s="72"/>
      <c r="G95" s="72"/>
      <c r="H95" s="72"/>
      <c r="I95" s="72"/>
      <c r="J95" s="72"/>
    </row>
    <row r="96" spans="2:14" ht="12" customHeight="1" x14ac:dyDescent="0.25"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</row>
    <row r="97" spans="2:14" ht="12" customHeight="1" x14ac:dyDescent="0.25"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</row>
    <row r="98" spans="2:14" ht="12" customHeight="1" x14ac:dyDescent="0.25"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</row>
    <row r="99" spans="2:14" ht="12" customHeight="1" x14ac:dyDescent="0.25"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</row>
    <row r="100" spans="2:14" ht="12" customHeight="1" x14ac:dyDescent="0.25"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</row>
    <row r="101" spans="2:14" ht="12" customHeight="1" x14ac:dyDescent="0.25"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</row>
    <row r="102" spans="2:14" ht="12" customHeight="1" x14ac:dyDescent="0.25"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</row>
    <row r="103" spans="2:14" ht="12" customHeight="1" x14ac:dyDescent="0.25"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</row>
    <row r="104" spans="2:14" ht="12" customHeight="1" x14ac:dyDescent="0.25"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</row>
    <row r="105" spans="2:14" ht="12" customHeight="1" x14ac:dyDescent="0.25"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</row>
    <row r="106" spans="2:14" ht="12" customHeight="1" x14ac:dyDescent="0.25"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</row>
    <row r="107" spans="2:14" ht="12" customHeight="1" x14ac:dyDescent="0.25"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</row>
    <row r="108" spans="2:14" ht="12" customHeight="1" x14ac:dyDescent="0.25"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</row>
    <row r="109" spans="2:14" ht="12" customHeight="1" x14ac:dyDescent="0.25"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</row>
    <row r="110" spans="2:14" ht="12" customHeight="1" x14ac:dyDescent="0.25"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</row>
    <row r="111" spans="2:14" ht="12" customHeight="1" x14ac:dyDescent="0.25"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</row>
    <row r="112" spans="2:14" ht="12" customHeight="1" x14ac:dyDescent="0.25"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</row>
    <row r="113" spans="2:14" ht="12" customHeight="1" x14ac:dyDescent="0.25"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2:14" ht="12" customHeight="1" x14ac:dyDescent="0.25"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2:14" ht="12" customHeight="1" x14ac:dyDescent="0.25"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2:14" ht="12" customHeight="1" x14ac:dyDescent="0.25"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2:14" ht="12" customHeight="1" x14ac:dyDescent="0.25"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 ht="12" customHeight="1" x14ac:dyDescent="0.25"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 ht="12" customHeight="1" x14ac:dyDescent="0.25"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ht="12" customHeight="1" x14ac:dyDescent="0.25"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ht="12" customHeight="1" x14ac:dyDescent="0.25"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ht="12" customHeight="1" x14ac:dyDescent="0.25"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ht="12" customHeight="1" x14ac:dyDescent="0.25"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ht="12" customHeight="1" x14ac:dyDescent="0.25"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ht="12" customHeight="1" x14ac:dyDescent="0.25"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ht="12" customHeight="1" x14ac:dyDescent="0.25"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ht="12" customHeight="1" x14ac:dyDescent="0.25"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ht="12" customHeight="1" x14ac:dyDescent="0.25"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2:14" ht="12" customHeight="1" x14ac:dyDescent="0.25"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2:14" ht="12" customHeight="1" x14ac:dyDescent="0.25"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2:14" ht="12" customHeight="1" x14ac:dyDescent="0.25"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2:14" ht="12" customHeight="1" x14ac:dyDescent="0.25"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2:14" ht="12" customHeight="1" x14ac:dyDescent="0.25"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2:14" ht="12" customHeight="1" x14ac:dyDescent="0.25"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2:14" ht="12" customHeight="1" x14ac:dyDescent="0.25"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</sheetData>
  <sheetProtection algorithmName="SHA-512" hashValue="zNqLTK2DGVEumEunlYTe2dA0qrotgxSES21kkSPEHU7Xkckg9+Sqp6yBVO5n8XDe1Q6bEfCnTzmwOUJWWiS3rQ==" saltValue="eFFa9AfWNMcdwD0c8i0ysQ==" spinCount="100000" sheet="1" formatCells="0" formatRows="0"/>
  <mergeCells count="20">
    <mergeCell ref="B68:B79"/>
    <mergeCell ref="F2:L2"/>
    <mergeCell ref="H3:M3"/>
    <mergeCell ref="I4:I5"/>
    <mergeCell ref="J4:J5"/>
    <mergeCell ref="L4:L5"/>
    <mergeCell ref="M4:M5"/>
    <mergeCell ref="K4:K5"/>
    <mergeCell ref="E4:E5"/>
    <mergeCell ref="B51:B60"/>
    <mergeCell ref="D58:G58"/>
    <mergeCell ref="B2:B5"/>
    <mergeCell ref="F4:F5"/>
    <mergeCell ref="C2:C5"/>
    <mergeCell ref="D2:D5"/>
    <mergeCell ref="B35:B48"/>
    <mergeCell ref="D59:G59"/>
    <mergeCell ref="D60:G60"/>
    <mergeCell ref="B6:B34"/>
    <mergeCell ref="E1:K1"/>
  </mergeCells>
  <phoneticPr fontId="0" type="noConversion"/>
  <pageMargins left="0.62992125984251968" right="0.43307086614173229" top="0.74803149606299213" bottom="0.55118110236220474" header="0.31496062992125984" footer="0.31496062992125984"/>
  <pageSetup paperSize="9" scale="4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1"/>
  <sheetViews>
    <sheetView showGridLines="0" topLeftCell="A45" zoomScale="80" zoomScaleNormal="80" workbookViewId="0">
      <selection activeCell="B46" sqref="B46"/>
    </sheetView>
  </sheetViews>
  <sheetFormatPr defaultColWidth="9.28515625" defaultRowHeight="15.75" x14ac:dyDescent="0.25"/>
  <cols>
    <col min="1" max="1" width="6.42578125" style="51" customWidth="1"/>
    <col min="2" max="2" width="199.7109375" style="51" customWidth="1"/>
    <col min="3" max="16384" width="9.28515625" style="51"/>
  </cols>
  <sheetData>
    <row r="1" spans="2:9" ht="6" customHeight="1" x14ac:dyDescent="0.25"/>
    <row r="2" spans="2:9" ht="34.5" customHeight="1" x14ac:dyDescent="0.25">
      <c r="B2" s="590" t="s">
        <v>347</v>
      </c>
      <c r="C2" s="53"/>
      <c r="D2" s="53"/>
      <c r="E2" s="53"/>
      <c r="F2" s="53"/>
      <c r="G2" s="53"/>
      <c r="H2" s="54"/>
      <c r="I2" s="54"/>
    </row>
    <row r="3" spans="2:9" ht="26.25" customHeight="1" x14ac:dyDescent="0.25">
      <c r="B3" s="591" t="s">
        <v>348</v>
      </c>
      <c r="C3" s="53"/>
      <c r="D3" s="53"/>
      <c r="E3" s="53"/>
      <c r="F3" s="53"/>
      <c r="G3" s="53"/>
      <c r="H3" s="54"/>
      <c r="I3" s="54"/>
    </row>
    <row r="4" spans="2:9" x14ac:dyDescent="0.25">
      <c r="B4" s="52" t="s">
        <v>146</v>
      </c>
      <c r="C4" s="53"/>
      <c r="D4" s="53"/>
      <c r="E4" s="53"/>
      <c r="F4" s="53"/>
      <c r="G4" s="53"/>
      <c r="H4" s="54"/>
      <c r="I4" s="54"/>
    </row>
    <row r="5" spans="2:9" x14ac:dyDescent="0.25">
      <c r="B5" s="55" t="s">
        <v>147</v>
      </c>
      <c r="C5" s="53"/>
      <c r="D5" s="53"/>
      <c r="E5" s="53"/>
      <c r="F5" s="53"/>
      <c r="G5" s="53"/>
      <c r="H5" s="54"/>
      <c r="I5" s="54"/>
    </row>
    <row r="6" spans="2:9" x14ac:dyDescent="0.25">
      <c r="B6" s="55" t="s">
        <v>148</v>
      </c>
      <c r="C6" s="53"/>
      <c r="D6" s="53"/>
      <c r="E6" s="53"/>
      <c r="F6" s="53"/>
      <c r="G6" s="53"/>
      <c r="H6" s="54"/>
      <c r="I6" s="54"/>
    </row>
    <row r="7" spans="2:9" x14ac:dyDescent="0.25">
      <c r="B7" s="55" t="s">
        <v>149</v>
      </c>
      <c r="C7" s="53"/>
      <c r="D7" s="53"/>
      <c r="E7" s="53"/>
      <c r="F7" s="53"/>
      <c r="G7" s="53"/>
      <c r="H7" s="54"/>
      <c r="I7" s="54"/>
    </row>
    <row r="8" spans="2:9" x14ac:dyDescent="0.25">
      <c r="B8" s="55" t="s">
        <v>150</v>
      </c>
      <c r="C8" s="53"/>
      <c r="D8" s="53"/>
      <c r="E8" s="53"/>
      <c r="F8" s="53"/>
      <c r="G8" s="53"/>
      <c r="H8" s="54"/>
      <c r="I8" s="54"/>
    </row>
    <row r="9" spans="2:9" ht="31.5" x14ac:dyDescent="0.25">
      <c r="B9" s="55" t="s">
        <v>151</v>
      </c>
      <c r="C9" s="53"/>
      <c r="D9" s="53"/>
      <c r="E9" s="53"/>
      <c r="F9" s="53"/>
      <c r="G9" s="53"/>
      <c r="H9" s="54"/>
      <c r="I9" s="54"/>
    </row>
    <row r="10" spans="2:9" x14ac:dyDescent="0.25">
      <c r="B10" s="55" t="s">
        <v>152</v>
      </c>
      <c r="C10" s="53"/>
      <c r="D10" s="53"/>
      <c r="E10" s="53"/>
      <c r="F10" s="53"/>
      <c r="G10" s="53"/>
      <c r="H10" s="54"/>
      <c r="I10" s="54"/>
    </row>
    <row r="11" spans="2:9" ht="31.5" x14ac:dyDescent="0.25">
      <c r="B11" s="61" t="s">
        <v>270</v>
      </c>
      <c r="C11" s="53"/>
      <c r="D11" s="53"/>
      <c r="E11" s="53"/>
      <c r="F11" s="53"/>
      <c r="G11" s="53"/>
      <c r="H11" s="54"/>
      <c r="I11" s="54"/>
    </row>
    <row r="12" spans="2:9" x14ac:dyDescent="0.25">
      <c r="B12" s="52" t="s">
        <v>153</v>
      </c>
      <c r="C12" s="53"/>
      <c r="D12" s="53"/>
      <c r="E12" s="53"/>
      <c r="F12" s="53"/>
      <c r="G12" s="53"/>
      <c r="H12" s="54"/>
      <c r="I12" s="54"/>
    </row>
    <row r="13" spans="2:9" x14ac:dyDescent="0.25">
      <c r="B13" s="55" t="s">
        <v>154</v>
      </c>
      <c r="C13" s="53"/>
      <c r="D13" s="53"/>
      <c r="E13" s="53"/>
      <c r="F13" s="53"/>
      <c r="G13" s="53"/>
      <c r="H13" s="54"/>
      <c r="I13" s="54"/>
    </row>
    <row r="14" spans="2:9" x14ac:dyDescent="0.25">
      <c r="B14" s="55" t="s">
        <v>155</v>
      </c>
      <c r="C14" s="53"/>
      <c r="D14" s="53"/>
      <c r="E14" s="53"/>
      <c r="F14" s="53"/>
      <c r="G14" s="53"/>
      <c r="H14" s="54"/>
      <c r="I14" s="54"/>
    </row>
    <row r="15" spans="2:9" x14ac:dyDescent="0.25">
      <c r="B15" s="61" t="s">
        <v>271</v>
      </c>
      <c r="C15" s="53"/>
      <c r="D15" s="53"/>
      <c r="E15" s="53"/>
      <c r="F15" s="53"/>
      <c r="G15" s="53"/>
      <c r="H15" s="54"/>
      <c r="I15" s="54"/>
    </row>
    <row r="16" spans="2:9" x14ac:dyDescent="0.25">
      <c r="B16" s="61" t="s">
        <v>272</v>
      </c>
      <c r="C16" s="53"/>
      <c r="D16" s="53"/>
      <c r="E16" s="53"/>
      <c r="F16" s="53"/>
      <c r="G16" s="53"/>
      <c r="H16" s="54"/>
      <c r="I16" s="54"/>
    </row>
    <row r="17" spans="2:9" x14ac:dyDescent="0.25">
      <c r="B17" s="55" t="s">
        <v>156</v>
      </c>
      <c r="C17" s="53"/>
      <c r="D17" s="53"/>
      <c r="E17" s="53"/>
      <c r="F17" s="53"/>
      <c r="G17" s="53"/>
      <c r="H17" s="54"/>
      <c r="I17" s="54"/>
    </row>
    <row r="18" spans="2:9" x14ac:dyDescent="0.25">
      <c r="B18" s="55" t="s">
        <v>157</v>
      </c>
      <c r="C18" s="53"/>
      <c r="D18" s="53"/>
      <c r="E18" s="53"/>
      <c r="F18" s="53"/>
      <c r="G18" s="53"/>
      <c r="H18" s="54"/>
      <c r="I18" s="54"/>
    </row>
    <row r="19" spans="2:9" x14ac:dyDescent="0.25">
      <c r="B19" s="55" t="s">
        <v>158</v>
      </c>
      <c r="C19" s="53"/>
      <c r="D19" s="53"/>
      <c r="E19" s="53"/>
      <c r="F19" s="53"/>
      <c r="G19" s="53"/>
      <c r="H19" s="54"/>
      <c r="I19" s="54"/>
    </row>
    <row r="20" spans="2:9" ht="31.5" x14ac:dyDescent="0.25">
      <c r="B20" s="55" t="s">
        <v>159</v>
      </c>
      <c r="C20" s="53"/>
      <c r="D20" s="53"/>
      <c r="E20" s="53"/>
      <c r="F20" s="53"/>
      <c r="G20" s="53"/>
      <c r="H20" s="54"/>
      <c r="I20" s="54"/>
    </row>
    <row r="21" spans="2:9" x14ac:dyDescent="0.25">
      <c r="B21" s="55" t="s">
        <v>160</v>
      </c>
      <c r="C21" s="53"/>
      <c r="D21" s="53"/>
      <c r="E21" s="53"/>
      <c r="F21" s="53"/>
      <c r="G21" s="53"/>
      <c r="H21" s="54"/>
      <c r="I21" s="54"/>
    </row>
    <row r="22" spans="2:9" x14ac:dyDescent="0.25">
      <c r="B22" s="592" t="s">
        <v>362</v>
      </c>
      <c r="C22" s="53"/>
      <c r="D22" s="53"/>
      <c r="E22" s="53"/>
      <c r="F22" s="53"/>
      <c r="G22" s="53"/>
      <c r="H22" s="54"/>
      <c r="I22" s="54"/>
    </row>
    <row r="23" spans="2:9" ht="31.5" x14ac:dyDescent="0.25">
      <c r="B23" s="592" t="s">
        <v>363</v>
      </c>
      <c r="C23" s="53"/>
      <c r="D23" s="53"/>
      <c r="E23" s="53"/>
      <c r="F23" s="53"/>
      <c r="G23" s="53"/>
      <c r="H23" s="54"/>
      <c r="I23" s="54"/>
    </row>
    <row r="24" spans="2:9" x14ac:dyDescent="0.25">
      <c r="B24" s="55" t="s">
        <v>161</v>
      </c>
      <c r="C24" s="53"/>
      <c r="D24" s="53"/>
      <c r="E24" s="53"/>
      <c r="F24" s="53"/>
      <c r="G24" s="53"/>
      <c r="H24" s="54"/>
      <c r="I24" s="54"/>
    </row>
    <row r="25" spans="2:9" x14ac:dyDescent="0.25">
      <c r="B25" s="52" t="s">
        <v>162</v>
      </c>
      <c r="C25" s="53"/>
      <c r="D25" s="53"/>
      <c r="E25" s="53"/>
      <c r="F25" s="53"/>
      <c r="G25" s="53"/>
      <c r="H25" s="54"/>
      <c r="I25" s="54"/>
    </row>
    <row r="26" spans="2:9" x14ac:dyDescent="0.25">
      <c r="B26" s="55" t="s">
        <v>163</v>
      </c>
      <c r="C26" s="53"/>
      <c r="D26" s="53"/>
      <c r="E26" s="53"/>
      <c r="F26" s="53"/>
      <c r="G26" s="53"/>
      <c r="H26" s="54"/>
      <c r="I26" s="54"/>
    </row>
    <row r="27" spans="2:9" x14ac:dyDescent="0.25">
      <c r="B27" s="55" t="s">
        <v>164</v>
      </c>
      <c r="C27" s="53"/>
      <c r="D27" s="53"/>
      <c r="E27" s="53"/>
      <c r="F27" s="53"/>
      <c r="G27" s="53"/>
      <c r="H27" s="54"/>
      <c r="I27" s="54"/>
    </row>
    <row r="28" spans="2:9" ht="31.5" x14ac:dyDescent="0.25">
      <c r="B28" s="591" t="s">
        <v>357</v>
      </c>
      <c r="C28" s="53"/>
      <c r="D28" s="53"/>
      <c r="E28" s="53"/>
      <c r="F28" s="53"/>
      <c r="G28" s="53"/>
      <c r="H28" s="54"/>
      <c r="I28" s="54"/>
    </row>
    <row r="29" spans="2:9" x14ac:dyDescent="0.25">
      <c r="B29" s="593" t="s">
        <v>165</v>
      </c>
      <c r="C29" s="53"/>
      <c r="D29" s="53"/>
      <c r="E29" s="53"/>
      <c r="F29" s="53"/>
      <c r="G29" s="53"/>
      <c r="H29" s="54"/>
      <c r="I29" s="54"/>
    </row>
    <row r="30" spans="2:9" x14ac:dyDescent="0.25">
      <c r="B30" s="591" t="s">
        <v>352</v>
      </c>
      <c r="C30" s="53"/>
      <c r="D30" s="53"/>
      <c r="E30" s="53"/>
      <c r="F30" s="53"/>
      <c r="G30" s="53"/>
      <c r="H30" s="54"/>
      <c r="I30" s="54"/>
    </row>
    <row r="31" spans="2:9" x14ac:dyDescent="0.25">
      <c r="B31" s="591" t="s">
        <v>349</v>
      </c>
      <c r="C31" s="53"/>
      <c r="D31" s="53"/>
      <c r="E31" s="53"/>
      <c r="F31" s="53"/>
      <c r="G31" s="53"/>
      <c r="H31" s="54"/>
      <c r="I31" s="54"/>
    </row>
    <row r="32" spans="2:9" x14ac:dyDescent="0.25">
      <c r="B32" s="591" t="s">
        <v>353</v>
      </c>
      <c r="C32" s="53"/>
      <c r="D32" s="53"/>
      <c r="E32" s="53"/>
      <c r="F32" s="53"/>
      <c r="G32" s="53"/>
      <c r="H32" s="54"/>
      <c r="I32" s="54"/>
    </row>
    <row r="33" spans="2:9" ht="31.5" x14ac:dyDescent="0.25">
      <c r="B33" s="591" t="s">
        <v>354</v>
      </c>
      <c r="C33" s="53"/>
      <c r="D33" s="53"/>
      <c r="E33" s="53"/>
      <c r="F33" s="53"/>
      <c r="G33" s="53"/>
      <c r="H33" s="54"/>
      <c r="I33" s="54"/>
    </row>
    <row r="34" spans="2:9" x14ac:dyDescent="0.25">
      <c r="B34" s="591" t="s">
        <v>359</v>
      </c>
      <c r="C34" s="53"/>
      <c r="D34" s="53"/>
      <c r="E34" s="53"/>
      <c r="F34" s="53"/>
      <c r="G34" s="53"/>
      <c r="H34" s="54"/>
      <c r="I34" s="54"/>
    </row>
    <row r="35" spans="2:9" x14ac:dyDescent="0.25">
      <c r="B35" s="591" t="s">
        <v>355</v>
      </c>
      <c r="C35" s="53"/>
      <c r="D35" s="53"/>
      <c r="E35" s="53"/>
      <c r="F35" s="53"/>
      <c r="G35" s="53"/>
      <c r="H35" s="54"/>
      <c r="I35" s="54"/>
    </row>
    <row r="36" spans="2:9" ht="31.5" x14ac:dyDescent="0.25">
      <c r="B36" s="591" t="s">
        <v>360</v>
      </c>
      <c r="C36" s="53"/>
      <c r="D36" s="53"/>
      <c r="E36" s="53"/>
      <c r="F36" s="53"/>
      <c r="G36" s="53"/>
      <c r="H36" s="54"/>
      <c r="I36" s="54"/>
    </row>
    <row r="37" spans="2:9" x14ac:dyDescent="0.25">
      <c r="B37" s="593" t="s">
        <v>166</v>
      </c>
      <c r="C37" s="53"/>
      <c r="D37" s="53"/>
      <c r="E37" s="53"/>
      <c r="F37" s="53"/>
      <c r="G37" s="53"/>
      <c r="H37" s="54"/>
      <c r="I37" s="54"/>
    </row>
    <row r="38" spans="2:9" x14ac:dyDescent="0.25">
      <c r="B38" s="591" t="s">
        <v>356</v>
      </c>
      <c r="C38" s="53"/>
      <c r="D38" s="53"/>
      <c r="E38" s="53"/>
      <c r="F38" s="53"/>
      <c r="G38" s="53"/>
      <c r="H38" s="54"/>
      <c r="I38" s="54"/>
    </row>
    <row r="39" spans="2:9" ht="31.5" x14ac:dyDescent="0.25">
      <c r="B39" s="591" t="s">
        <v>361</v>
      </c>
      <c r="C39" s="53"/>
      <c r="D39" s="53"/>
      <c r="E39" s="53"/>
      <c r="F39" s="53"/>
      <c r="G39" s="53"/>
      <c r="H39" s="54"/>
      <c r="I39" s="54"/>
    </row>
    <row r="40" spans="2:9" x14ac:dyDescent="0.25">
      <c r="B40" s="61"/>
      <c r="C40" s="53"/>
      <c r="D40" s="53"/>
      <c r="E40" s="53"/>
      <c r="F40" s="53"/>
      <c r="G40" s="53"/>
      <c r="H40" s="54"/>
      <c r="I40" s="54"/>
    </row>
    <row r="41" spans="2:9" ht="31.5" x14ac:dyDescent="0.25">
      <c r="B41" s="61" t="s">
        <v>242</v>
      </c>
      <c r="C41" s="53"/>
      <c r="D41" s="53"/>
      <c r="E41" s="53"/>
      <c r="F41" s="53"/>
      <c r="G41" s="53"/>
      <c r="H41" s="54"/>
      <c r="I41" s="54"/>
    </row>
    <row r="42" spans="2:9" ht="31.5" x14ac:dyDescent="0.25">
      <c r="B42" s="61" t="s">
        <v>364</v>
      </c>
      <c r="C42" s="53"/>
      <c r="D42" s="53"/>
      <c r="E42" s="53"/>
      <c r="F42" s="53"/>
      <c r="G42" s="53"/>
      <c r="H42" s="54"/>
      <c r="I42" s="54"/>
    </row>
    <row r="43" spans="2:9" ht="31.5" x14ac:dyDescent="0.25">
      <c r="B43" s="55" t="s">
        <v>167</v>
      </c>
      <c r="C43" s="53"/>
      <c r="D43" s="53"/>
      <c r="E43" s="53"/>
      <c r="F43" s="53"/>
      <c r="G43" s="53"/>
      <c r="H43" s="54"/>
      <c r="I43" s="54"/>
    </row>
    <row r="44" spans="2:9" x14ac:dyDescent="0.25">
      <c r="B44" s="55" t="s">
        <v>168</v>
      </c>
      <c r="C44" s="53"/>
      <c r="D44" s="53"/>
      <c r="E44" s="53"/>
      <c r="F44" s="53"/>
      <c r="G44" s="53"/>
      <c r="H44" s="54"/>
      <c r="I44" s="54"/>
    </row>
    <row r="45" spans="2:9" ht="31.5" x14ac:dyDescent="0.25">
      <c r="B45" s="61" t="s">
        <v>365</v>
      </c>
      <c r="C45" s="53"/>
      <c r="D45" s="53"/>
      <c r="E45" s="53"/>
      <c r="F45" s="53"/>
      <c r="G45" s="53"/>
      <c r="H45" s="54"/>
      <c r="I45" s="54"/>
    </row>
    <row r="46" spans="2:9" ht="31.5" x14ac:dyDescent="0.25">
      <c r="B46" s="594" t="s">
        <v>366</v>
      </c>
      <c r="C46" s="53"/>
      <c r="D46" s="53"/>
      <c r="E46" s="53"/>
      <c r="F46" s="53"/>
      <c r="G46" s="53"/>
      <c r="H46" s="54"/>
      <c r="I46" s="54"/>
    </row>
    <row r="47" spans="2:9" ht="31.5" x14ac:dyDescent="0.25">
      <c r="B47" s="55" t="s">
        <v>169</v>
      </c>
      <c r="C47" s="53"/>
      <c r="D47" s="53"/>
      <c r="E47" s="53"/>
      <c r="F47" s="53"/>
      <c r="G47" s="53"/>
      <c r="H47" s="54"/>
      <c r="I47" s="54"/>
    </row>
    <row r="48" spans="2:9" ht="96.75" customHeight="1" x14ac:dyDescent="0.25">
      <c r="B48" s="115" t="s">
        <v>281</v>
      </c>
      <c r="C48" s="53"/>
      <c r="D48" s="53"/>
      <c r="E48" s="53"/>
      <c r="F48" s="53"/>
      <c r="G48" s="53"/>
      <c r="H48" s="54"/>
      <c r="I48" s="54"/>
    </row>
    <row r="49" spans="2:9" ht="39" customHeight="1" x14ac:dyDescent="0.25">
      <c r="B49" s="61" t="s">
        <v>273</v>
      </c>
      <c r="C49" s="53"/>
      <c r="D49" s="53"/>
      <c r="E49" s="53"/>
      <c r="F49" s="53"/>
      <c r="G49" s="53"/>
      <c r="H49" s="54"/>
      <c r="I49" s="54"/>
    </row>
    <row r="50" spans="2:9" ht="29.25" customHeight="1" x14ac:dyDescent="0.25">
      <c r="B50" s="61" t="s">
        <v>274</v>
      </c>
      <c r="C50" s="53"/>
      <c r="D50" s="53"/>
      <c r="E50" s="53"/>
      <c r="F50" s="53"/>
      <c r="G50" s="53"/>
      <c r="H50" s="54"/>
      <c r="I50" s="54"/>
    </row>
    <row r="51" spans="2:9" ht="57.75" customHeight="1" x14ac:dyDescent="0.25">
      <c r="B51" s="61" t="s">
        <v>243</v>
      </c>
      <c r="C51" s="53"/>
      <c r="D51" s="53"/>
      <c r="E51" s="53"/>
      <c r="F51" s="53"/>
      <c r="G51" s="53"/>
      <c r="H51" s="54"/>
      <c r="I51" s="54"/>
    </row>
    <row r="52" spans="2:9" ht="31.5" x14ac:dyDescent="0.25">
      <c r="B52" s="61" t="s">
        <v>275</v>
      </c>
      <c r="C52" s="53"/>
      <c r="D52" s="53"/>
      <c r="E52" s="53"/>
      <c r="F52" s="53"/>
      <c r="G52" s="53"/>
      <c r="H52" s="54"/>
      <c r="I52" s="54"/>
    </row>
    <row r="53" spans="2:9" ht="31.5" x14ac:dyDescent="0.25">
      <c r="B53" s="55" t="s">
        <v>170</v>
      </c>
      <c r="C53" s="53"/>
      <c r="D53" s="53"/>
      <c r="E53" s="53"/>
      <c r="F53" s="53"/>
      <c r="G53" s="53"/>
      <c r="H53" s="54"/>
      <c r="I53" s="54"/>
    </row>
    <row r="54" spans="2:9" ht="30" customHeight="1" x14ac:dyDescent="0.25">
      <c r="B54" s="55" t="s">
        <v>171</v>
      </c>
      <c r="C54" s="53"/>
      <c r="D54" s="53"/>
      <c r="E54" s="53"/>
      <c r="F54" s="53"/>
      <c r="G54" s="53"/>
      <c r="H54" s="54"/>
      <c r="I54" s="54"/>
    </row>
    <row r="55" spans="2:9" ht="39" customHeight="1" x14ac:dyDescent="0.25">
      <c r="B55" s="61" t="s">
        <v>276</v>
      </c>
      <c r="C55" s="53"/>
      <c r="D55" s="53"/>
      <c r="E55" s="53"/>
      <c r="F55" s="53"/>
      <c r="G55" s="53"/>
      <c r="H55" s="54"/>
      <c r="I55" s="54"/>
    </row>
    <row r="56" spans="2:9" x14ac:dyDescent="0.25">
      <c r="B56" s="61" t="s">
        <v>277</v>
      </c>
      <c r="C56" s="53"/>
      <c r="D56" s="53"/>
      <c r="E56" s="53"/>
      <c r="F56" s="53"/>
      <c r="G56" s="53"/>
      <c r="H56" s="54"/>
      <c r="I56" s="54"/>
    </row>
    <row r="57" spans="2:9" x14ac:dyDescent="0.25">
      <c r="B57" s="55" t="s">
        <v>172</v>
      </c>
      <c r="C57" s="53"/>
      <c r="D57" s="53"/>
      <c r="E57" s="53"/>
      <c r="F57" s="53"/>
      <c r="G57" s="53"/>
      <c r="H57" s="54"/>
      <c r="I57" s="54"/>
    </row>
    <row r="58" spans="2:9" x14ac:dyDescent="0.25">
      <c r="B58" s="61" t="s">
        <v>278</v>
      </c>
      <c r="C58" s="53"/>
      <c r="D58" s="53"/>
      <c r="E58" s="53"/>
      <c r="F58" s="53"/>
      <c r="G58" s="53"/>
      <c r="H58" s="54"/>
      <c r="I58" s="54"/>
    </row>
    <row r="59" spans="2:9" x14ac:dyDescent="0.25">
      <c r="B59" s="67" t="s">
        <v>279</v>
      </c>
      <c r="C59" s="53"/>
      <c r="D59" s="53"/>
      <c r="E59" s="53"/>
      <c r="F59" s="53"/>
      <c r="G59" s="53"/>
      <c r="H59" s="54"/>
      <c r="I59" s="54"/>
    </row>
    <row r="60" spans="2:9" ht="31.5" x14ac:dyDescent="0.25">
      <c r="B60" s="55" t="s">
        <v>173</v>
      </c>
      <c r="C60" s="53"/>
      <c r="D60" s="53"/>
      <c r="E60" s="53"/>
      <c r="F60" s="53"/>
      <c r="G60" s="53"/>
      <c r="H60" s="54"/>
      <c r="I60" s="54"/>
    </row>
    <row r="61" spans="2:9" ht="31.5" x14ac:dyDescent="0.25">
      <c r="B61" s="61" t="s">
        <v>280</v>
      </c>
      <c r="C61" s="53"/>
      <c r="D61" s="53"/>
      <c r="E61" s="53"/>
      <c r="F61" s="53"/>
      <c r="G61" s="53"/>
      <c r="H61" s="54"/>
      <c r="I61" s="54"/>
    </row>
    <row r="62" spans="2:9" hidden="1" x14ac:dyDescent="0.25">
      <c r="B62" s="55"/>
      <c r="C62" s="53"/>
      <c r="D62" s="53"/>
      <c r="E62" s="53"/>
      <c r="F62" s="53"/>
      <c r="G62" s="53"/>
      <c r="H62" s="54"/>
      <c r="I62" s="54"/>
    </row>
    <row r="63" spans="2:9" hidden="1" x14ac:dyDescent="0.25">
      <c r="B63" s="55"/>
      <c r="C63" s="53"/>
      <c r="D63" s="53"/>
      <c r="E63" s="53"/>
      <c r="F63" s="53"/>
      <c r="G63" s="53"/>
      <c r="H63" s="54"/>
      <c r="I63" s="54"/>
    </row>
    <row r="64" spans="2:9" hidden="1" x14ac:dyDescent="0.25">
      <c r="B64" s="61"/>
      <c r="C64" s="53"/>
      <c r="D64" s="53"/>
      <c r="E64" s="53"/>
      <c r="F64" s="53"/>
      <c r="G64" s="53"/>
      <c r="H64" s="54"/>
      <c r="I64" s="54"/>
    </row>
    <row r="65" spans="2:9" hidden="1" x14ac:dyDescent="0.25">
      <c r="B65" s="55"/>
      <c r="C65" s="53"/>
      <c r="D65" s="53"/>
      <c r="E65" s="53"/>
      <c r="F65" s="53"/>
      <c r="G65" s="53"/>
      <c r="H65" s="54"/>
      <c r="I65" s="54"/>
    </row>
    <row r="66" spans="2:9" hidden="1" x14ac:dyDescent="0.25">
      <c r="B66" s="55"/>
      <c r="C66" s="53"/>
      <c r="D66" s="53"/>
      <c r="E66" s="53"/>
      <c r="F66" s="53"/>
      <c r="G66" s="53"/>
      <c r="H66" s="54"/>
      <c r="I66" s="54"/>
    </row>
    <row r="67" spans="2:9" x14ac:dyDescent="0.25">
      <c r="B67" s="67" t="s">
        <v>282</v>
      </c>
      <c r="C67" s="53"/>
      <c r="D67" s="53"/>
      <c r="E67" s="53"/>
      <c r="F67" s="53"/>
      <c r="G67" s="53"/>
      <c r="H67" s="54"/>
      <c r="I67" s="54"/>
    </row>
    <row r="68" spans="2:9" x14ac:dyDescent="0.25">
      <c r="B68" s="55" t="s">
        <v>174</v>
      </c>
      <c r="C68" s="53"/>
      <c r="D68" s="53"/>
      <c r="E68" s="53"/>
      <c r="F68" s="53"/>
      <c r="G68" s="53"/>
      <c r="H68" s="54"/>
      <c r="I68" s="54"/>
    </row>
    <row r="69" spans="2:9" x14ac:dyDescent="0.25">
      <c r="B69" s="61" t="s">
        <v>288</v>
      </c>
      <c r="C69" s="53"/>
      <c r="D69" s="53"/>
      <c r="E69" s="53"/>
      <c r="F69" s="53"/>
      <c r="G69" s="53"/>
      <c r="H69" s="54"/>
      <c r="I69" s="54"/>
    </row>
    <row r="70" spans="2:9" x14ac:dyDescent="0.25">
      <c r="B70" s="61" t="s">
        <v>283</v>
      </c>
      <c r="C70" s="53"/>
      <c r="D70" s="53"/>
      <c r="E70" s="53"/>
      <c r="F70" s="53"/>
      <c r="G70" s="53"/>
      <c r="H70" s="54"/>
      <c r="I70" s="54"/>
    </row>
    <row r="71" spans="2:9" x14ac:dyDescent="0.25">
      <c r="B71" s="61" t="s">
        <v>284</v>
      </c>
      <c r="C71" s="53"/>
      <c r="D71" s="53"/>
      <c r="E71" s="53"/>
      <c r="F71" s="53"/>
      <c r="G71" s="53"/>
      <c r="H71" s="54"/>
      <c r="I71" s="54"/>
    </row>
    <row r="72" spans="2:9" x14ac:dyDescent="0.25">
      <c r="B72" s="52" t="s">
        <v>175</v>
      </c>
      <c r="C72" s="53"/>
      <c r="D72" s="53"/>
      <c r="E72" s="53"/>
      <c r="F72" s="53"/>
      <c r="G72" s="53"/>
      <c r="H72" s="54"/>
      <c r="I72" s="54"/>
    </row>
    <row r="73" spans="2:9" ht="31.5" x14ac:dyDescent="0.25">
      <c r="B73" s="61" t="s">
        <v>285</v>
      </c>
      <c r="C73" s="53"/>
      <c r="D73" s="53"/>
      <c r="E73" s="53"/>
      <c r="F73" s="53"/>
      <c r="G73" s="53"/>
      <c r="H73" s="54"/>
      <c r="I73" s="54"/>
    </row>
    <row r="74" spans="2:9" x14ac:dyDescent="0.25">
      <c r="B74" s="61" t="s">
        <v>286</v>
      </c>
      <c r="C74" s="53"/>
      <c r="D74" s="53"/>
      <c r="E74" s="53"/>
      <c r="F74" s="53"/>
      <c r="G74" s="53"/>
      <c r="H74" s="54"/>
      <c r="I74" s="54"/>
    </row>
    <row r="75" spans="2:9" x14ac:dyDescent="0.25">
      <c r="B75" s="61" t="s">
        <v>287</v>
      </c>
      <c r="C75" s="53"/>
      <c r="D75" s="53"/>
      <c r="E75" s="53"/>
      <c r="F75" s="53"/>
      <c r="G75" s="53"/>
      <c r="H75" s="54"/>
      <c r="I75" s="54"/>
    </row>
    <row r="76" spans="2:9" ht="31.5" x14ac:dyDescent="0.25">
      <c r="B76" s="61" t="s">
        <v>289</v>
      </c>
      <c r="C76" s="53"/>
      <c r="D76" s="53"/>
      <c r="E76" s="53"/>
      <c r="F76" s="53"/>
      <c r="G76" s="53"/>
      <c r="H76" s="54"/>
      <c r="I76" s="54"/>
    </row>
    <row r="77" spans="2:9" x14ac:dyDescent="0.25">
      <c r="B77" s="61" t="s">
        <v>284</v>
      </c>
      <c r="C77" s="53"/>
      <c r="D77" s="53"/>
      <c r="E77" s="53"/>
      <c r="F77" s="53"/>
      <c r="G77" s="53"/>
      <c r="H77" s="54"/>
      <c r="I77" s="54"/>
    </row>
    <row r="78" spans="2:9" x14ac:dyDescent="0.25">
      <c r="B78" s="61" t="s">
        <v>290</v>
      </c>
      <c r="C78" s="53"/>
      <c r="D78" s="53"/>
      <c r="E78" s="53"/>
      <c r="F78" s="53"/>
      <c r="G78" s="53"/>
      <c r="H78" s="54"/>
      <c r="I78" s="54"/>
    </row>
    <row r="79" spans="2:9" x14ac:dyDescent="0.25">
      <c r="B79" s="52" t="s">
        <v>176</v>
      </c>
      <c r="C79" s="53"/>
      <c r="D79" s="53"/>
      <c r="E79" s="53"/>
      <c r="F79" s="53"/>
      <c r="G79" s="53"/>
      <c r="H79" s="54"/>
      <c r="I79" s="54"/>
    </row>
    <row r="80" spans="2:9" ht="31.5" x14ac:dyDescent="0.25">
      <c r="B80" s="55" t="s">
        <v>177</v>
      </c>
      <c r="C80" s="53"/>
      <c r="D80" s="53"/>
      <c r="E80" s="53"/>
      <c r="F80" s="53"/>
      <c r="G80" s="53"/>
      <c r="H80" s="54"/>
      <c r="I80" s="54"/>
    </row>
    <row r="81" spans="2:9" x14ac:dyDescent="0.25">
      <c r="B81" s="55"/>
      <c r="C81" s="53"/>
      <c r="D81" s="53"/>
      <c r="E81" s="53"/>
      <c r="F81" s="53"/>
      <c r="G81" s="53"/>
      <c r="H81" s="54"/>
      <c r="I81" s="54"/>
    </row>
  </sheetData>
  <sheetProtection algorithmName="SHA-512" hashValue="6+ouTpA29/AxJ+86IBHuAlN0+PtOyX1WiLK55SUMBCp4AaJHxqFvkNoIO2YoVK/3KZe0EWpnSmV063xjnzZ44g==" saltValue="DIr3nQS7Uc5NVFoGrtF9eQ==" spinCount="100000" sheet="1" objects="1" scenarios="1"/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F7DCB554CCBE42BAC7D89590B63E4A" ma:contentTypeVersion="13" ma:contentTypeDescription="Utwórz nowy dokument." ma:contentTypeScope="" ma:versionID="2200f3c635e9a1165bbca14feed48db6">
  <xsd:schema xmlns:xsd="http://www.w3.org/2001/XMLSchema" xmlns:xs="http://www.w3.org/2001/XMLSchema" xmlns:p="http://schemas.microsoft.com/office/2006/metadata/properties" xmlns:ns2="07fe4c4f-258f-4519-b3bd-4a8599740a46" xmlns:ns3="9ef58430-c6fe-4ae0-9df7-68c3f9a5a3f8" targetNamespace="http://schemas.microsoft.com/office/2006/metadata/properties" ma:root="true" ma:fieldsID="c72788aabe44fbe163b6af36b3f3448f" ns2:_="" ns3:_="">
    <xsd:import namespace="07fe4c4f-258f-4519-b3bd-4a8599740a46"/>
    <xsd:import namespace="9ef58430-c6fe-4ae0-9df7-68c3f9a5a3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e4c4f-258f-4519-b3bd-4a8599740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dac6c3f4-a8fd-4019-b3fd-537d89390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58430-c6fe-4ae0-9df7-68c3f9a5a3f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08f13ab-a56b-4020-85c8-549c3294a4db}" ma:internalName="TaxCatchAll" ma:showField="CatchAllData" ma:web="9ef58430-c6fe-4ae0-9df7-68c3f9a5a3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e4c4f-258f-4519-b3bd-4a8599740a46">
      <Terms xmlns="http://schemas.microsoft.com/office/infopath/2007/PartnerControls"/>
    </lcf76f155ced4ddcb4097134ff3c332f>
    <TaxCatchAll xmlns="9ef58430-c6fe-4ae0-9df7-68c3f9a5a3f8" xsi:nil="true"/>
  </documentManagement>
</p:properties>
</file>

<file path=customXml/itemProps1.xml><?xml version="1.0" encoding="utf-8"?>
<ds:datastoreItem xmlns:ds="http://schemas.openxmlformats.org/officeDocument/2006/customXml" ds:itemID="{91F93CBA-998B-443D-9324-BB9643BD4B23}"/>
</file>

<file path=customXml/itemProps2.xml><?xml version="1.0" encoding="utf-8"?>
<ds:datastoreItem xmlns:ds="http://schemas.openxmlformats.org/officeDocument/2006/customXml" ds:itemID="{31509394-1123-47E1-8E70-1B6DE715609B}"/>
</file>

<file path=customXml/itemProps3.xml><?xml version="1.0" encoding="utf-8"?>
<ds:datastoreItem xmlns:ds="http://schemas.openxmlformats.org/officeDocument/2006/customXml" ds:itemID="{7BD30B34-3BEB-465F-9A52-3AB5B37FD8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5</vt:i4>
      </vt:variant>
    </vt:vector>
  </HeadingPairs>
  <TitlesOfParts>
    <vt:vector size="14" baseType="lpstr">
      <vt:lpstr>1_przychody_koszty</vt:lpstr>
      <vt:lpstr>2_dane bilansowe</vt:lpstr>
      <vt:lpstr>3_aktywa trwałe</vt:lpstr>
      <vt:lpstr>2_majątek i zobowiązania</vt:lpstr>
      <vt:lpstr>3_zmiany w śr trwałych</vt:lpstr>
      <vt:lpstr>4_dane inne</vt:lpstr>
      <vt:lpstr>5_podsumowanie</vt:lpstr>
      <vt:lpstr>Arkusz1</vt:lpstr>
      <vt:lpstr>6_Instrukcja</vt:lpstr>
      <vt:lpstr>'1_przychody_koszty'!Obszar_wydruku</vt:lpstr>
      <vt:lpstr>'2_dane bilansowe'!Obszar_wydruku</vt:lpstr>
      <vt:lpstr>'2_majątek i zobowiązania'!Obszar_wydruku</vt:lpstr>
      <vt:lpstr>'3_aktywa trwałe'!Obszar_wydruku</vt:lpstr>
      <vt:lpstr>'5_podsumowanie'!Obszar_wydruku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2026-01-22T13:55:00Z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0x010100DDF7DCB554CCBE42BAC7D89590B63E4A</vt:lpwstr>
  </property>
</Properties>
</file>