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workbookProtection workbookPassword="CA55" lockStructure="1"/>
  <bookViews>
    <workbookView xWindow="-105" yWindow="-105" windowWidth="23250" windowHeight="12450" tabRatio="865"/>
  </bookViews>
  <sheets>
    <sheet name="1_RZIS_kalkulacyjny" sheetId="10" r:id="rId1"/>
    <sheet name="2_uproszczony_rzis" sheetId="8" r:id="rId2"/>
    <sheet name="Dziennik" sheetId="13" state="hidden" r:id="rId3"/>
    <sheet name="3_BILANS_pełny" sheetId="7" r:id="rId4"/>
    <sheet name="4_aktywa trwałe_prognoza" sheetId="3" r:id="rId5"/>
    <sheet name="5_uproszczony_bilans" sheetId="9" r:id="rId6"/>
    <sheet name="6_dane inne" sheetId="4" r:id="rId7"/>
    <sheet name="7_podsumowanie" sheetId="11" r:id="rId8"/>
    <sheet name="instrukcja" sheetId="12" r:id="rId9"/>
  </sheets>
  <definedNames>
    <definedName name="_xlnm.Print_Area" localSheetId="0">'1_RZIS_kalkulacyjny'!$B$2:$F$65</definedName>
    <definedName name="_xlnm.Print_Area" localSheetId="1">'2_uproszczony_rzis'!$B$2:$J$41</definedName>
    <definedName name="_xlnm.Print_Area" localSheetId="3">'3_BILANS_pełny'!$B$2:$K$96</definedName>
    <definedName name="_xlnm.Print_Area" localSheetId="4">'4_aktywa trwałe_prognoza'!$B$2:$J$28</definedName>
    <definedName name="_xlnm.Print_Area" localSheetId="5">'5_uproszczony_bilans'!$B$2:$J$46</definedName>
    <definedName name="_xlnm.Print_Area" localSheetId="6">'6_dane inne'!$B$2:$J$31</definedName>
    <definedName name="_xlnm.Print_Area" localSheetId="7">'7_podsumowanie'!$A$1:$L$64</definedName>
    <definedName name="OLE_LINK1" localSheetId="8">instrukcja!#REF!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0" l="1"/>
  <c r="I98" i="10" s="1"/>
  <c r="I99" i="10" s="1"/>
  <c r="I100" i="10" s="1"/>
  <c r="I101" i="10" s="1"/>
  <c r="I102" i="10" s="1"/>
  <c r="I103" i="10" s="1"/>
  <c r="I104" i="10" s="1"/>
  <c r="H97" i="10"/>
  <c r="H98" i="10" s="1"/>
  <c r="H99" i="10" s="1"/>
  <c r="H100" i="10" s="1"/>
  <c r="H101" i="10" s="1"/>
  <c r="H102" i="10" s="1"/>
  <c r="H103" i="10" s="1"/>
  <c r="H104" i="10" s="1"/>
  <c r="J57" i="11" l="1"/>
  <c r="D13" i="8"/>
  <c r="G13" i="8"/>
  <c r="I59" i="11"/>
  <c r="J59" i="11"/>
  <c r="K59" i="11"/>
  <c r="I58" i="11"/>
  <c r="I57" i="11"/>
  <c r="K57" i="11"/>
  <c r="I56" i="11"/>
  <c r="J56" i="11"/>
  <c r="K56" i="11"/>
  <c r="I55" i="11"/>
  <c r="J55" i="11"/>
  <c r="K55" i="11"/>
  <c r="I60" i="11" l="1"/>
  <c r="J60" i="11"/>
  <c r="H60" i="11"/>
  <c r="F59" i="11"/>
  <c r="F58" i="11"/>
  <c r="F56" i="11"/>
  <c r="H59" i="11"/>
  <c r="R59" i="11" s="1"/>
  <c r="H58" i="11"/>
  <c r="R58" i="11" s="1"/>
  <c r="H57" i="11"/>
  <c r="H56" i="11"/>
  <c r="H55" i="11"/>
  <c r="F55" i="11"/>
  <c r="O30" i="4"/>
  <c r="P30" i="4" s="1"/>
  <c r="O29" i="4"/>
  <c r="P29" i="4" s="1"/>
  <c r="O28" i="4"/>
  <c r="P28" i="4" s="1"/>
  <c r="O27" i="4"/>
  <c r="P27" i="4" s="1"/>
  <c r="R55" i="11" l="1"/>
  <c r="O55" i="11"/>
  <c r="P55" i="11" s="1"/>
  <c r="R57" i="11"/>
  <c r="O57" i="11"/>
  <c r="P57" i="11" s="1"/>
  <c r="O56" i="11"/>
  <c r="P56" i="11" s="1"/>
  <c r="R56" i="11"/>
  <c r="E40" i="9"/>
  <c r="F40" i="9"/>
  <c r="D40" i="9"/>
  <c r="E23" i="9"/>
  <c r="F23" i="9"/>
  <c r="D23" i="9"/>
  <c r="P58" i="11" l="1"/>
  <c r="P59" i="11" s="1"/>
  <c r="Q59" i="11" s="1"/>
  <c r="C1" i="7"/>
  <c r="E31" i="9"/>
  <c r="F31" i="9"/>
  <c r="D31" i="9"/>
  <c r="J32" i="7"/>
  <c r="J29" i="7"/>
  <c r="E36" i="9" s="1"/>
  <c r="E22" i="4" s="1"/>
  <c r="F52" i="11" s="1"/>
  <c r="K32" i="7"/>
  <c r="K29" i="7" s="1"/>
  <c r="F36" i="9" s="1"/>
  <c r="I32" i="7"/>
  <c r="I29" i="7" s="1"/>
  <c r="D36" i="9" s="1"/>
  <c r="J45" i="7"/>
  <c r="J44" i="7" s="1"/>
  <c r="K45" i="7"/>
  <c r="K44" i="7"/>
  <c r="I45" i="7"/>
  <c r="G2" i="7"/>
  <c r="E64" i="7"/>
  <c r="E63" i="7" s="1"/>
  <c r="F64" i="7"/>
  <c r="F63" i="7" s="1"/>
  <c r="D64" i="7"/>
  <c r="D63" i="7" s="1"/>
  <c r="E36" i="7"/>
  <c r="F36" i="7"/>
  <c r="D36" i="7"/>
  <c r="E23" i="7"/>
  <c r="F23" i="7"/>
  <c r="D23" i="7"/>
  <c r="D35" i="10"/>
  <c r="E18" i="9"/>
  <c r="E8" i="8"/>
  <c r="E13" i="8"/>
  <c r="F18" i="9"/>
  <c r="F8" i="8"/>
  <c r="F13" i="8"/>
  <c r="G7" i="11" s="1"/>
  <c r="D18" i="9"/>
  <c r="D8" i="8"/>
  <c r="D13" i="4" s="1"/>
  <c r="E45" i="11" s="1"/>
  <c r="E20" i="9"/>
  <c r="E10" i="8"/>
  <c r="F20" i="9"/>
  <c r="F10" i="8"/>
  <c r="D20" i="9"/>
  <c r="D10" i="8"/>
  <c r="D21" i="8" s="1"/>
  <c r="E19" i="9"/>
  <c r="F19" i="9"/>
  <c r="F11" i="4" s="1"/>
  <c r="G43" i="11" s="1"/>
  <c r="D19" i="9"/>
  <c r="E20" i="8"/>
  <c r="F20" i="8"/>
  <c r="D20" i="8"/>
  <c r="E18" i="8"/>
  <c r="F18" i="8"/>
  <c r="F7" i="4"/>
  <c r="D18" i="8"/>
  <c r="D19" i="8" s="1"/>
  <c r="E9" i="11" s="1"/>
  <c r="E24" i="8"/>
  <c r="F24" i="8"/>
  <c r="D24" i="8"/>
  <c r="E22" i="8"/>
  <c r="F22" i="8"/>
  <c r="D22" i="8"/>
  <c r="E28" i="8"/>
  <c r="F10" i="11"/>
  <c r="F28" i="8"/>
  <c r="D28" i="8"/>
  <c r="E10" i="11"/>
  <c r="F41" i="9"/>
  <c r="G37" i="11"/>
  <c r="F44" i="9"/>
  <c r="G44" i="9" s="1"/>
  <c r="H40" i="11" s="1"/>
  <c r="G40" i="11"/>
  <c r="D41" i="9"/>
  <c r="E37" i="11" s="1"/>
  <c r="F36" i="11"/>
  <c r="G36" i="11"/>
  <c r="E36" i="11"/>
  <c r="F33" i="11"/>
  <c r="G33" i="11"/>
  <c r="E33" i="11"/>
  <c r="H13" i="8"/>
  <c r="I13" i="8"/>
  <c r="J7" i="11" s="1"/>
  <c r="J13" i="8"/>
  <c r="K7" i="11" s="1"/>
  <c r="H7" i="11"/>
  <c r="H10" i="8"/>
  <c r="I10" i="8"/>
  <c r="J10" i="8"/>
  <c r="J9" i="8" s="1"/>
  <c r="G10" i="8"/>
  <c r="H6" i="11" s="1"/>
  <c r="E30" i="8"/>
  <c r="F12" i="11" s="1"/>
  <c r="F30" i="8"/>
  <c r="G12" i="11" s="1"/>
  <c r="D30" i="8"/>
  <c r="E12" i="11" s="1"/>
  <c r="E32" i="8"/>
  <c r="F14" i="11" s="1"/>
  <c r="F32" i="8"/>
  <c r="G14" i="11" s="1"/>
  <c r="D32" i="8"/>
  <c r="E14" i="11" s="1"/>
  <c r="E21" i="4"/>
  <c r="F51" i="11" s="1"/>
  <c r="F21" i="4"/>
  <c r="G51" i="11" s="1"/>
  <c r="D21" i="4"/>
  <c r="E51" i="11" s="1"/>
  <c r="E24" i="4"/>
  <c r="F54" i="11" s="1"/>
  <c r="F24" i="4"/>
  <c r="G54" i="11"/>
  <c r="D24" i="4"/>
  <c r="E54" i="11" s="1"/>
  <c r="E33" i="4"/>
  <c r="F60" i="11" s="1"/>
  <c r="F33" i="4"/>
  <c r="G60" i="11" s="1"/>
  <c r="D33" i="4"/>
  <c r="E60" i="11" s="1"/>
  <c r="H54" i="11"/>
  <c r="I54" i="11"/>
  <c r="J54" i="11"/>
  <c r="K54" i="11"/>
  <c r="I53" i="11"/>
  <c r="J53" i="11"/>
  <c r="K53" i="11"/>
  <c r="H53" i="11"/>
  <c r="H51" i="11"/>
  <c r="I51" i="11"/>
  <c r="J51" i="11"/>
  <c r="K51" i="11"/>
  <c r="I50" i="11"/>
  <c r="J50" i="11"/>
  <c r="K50" i="11"/>
  <c r="H50" i="11"/>
  <c r="K48" i="11"/>
  <c r="J48" i="11"/>
  <c r="I48" i="11"/>
  <c r="H48" i="11"/>
  <c r="K47" i="11"/>
  <c r="J47" i="11"/>
  <c r="I47" i="11"/>
  <c r="H47" i="11"/>
  <c r="K46" i="11"/>
  <c r="J46" i="11"/>
  <c r="I46" i="11"/>
  <c r="H46" i="11"/>
  <c r="H30" i="11"/>
  <c r="I30" i="11"/>
  <c r="J30" i="11"/>
  <c r="K30" i="11"/>
  <c r="H31" i="11"/>
  <c r="I31" i="11"/>
  <c r="J31" i="11"/>
  <c r="K31" i="11"/>
  <c r="I29" i="11"/>
  <c r="J29" i="11"/>
  <c r="K29" i="11"/>
  <c r="H29" i="11"/>
  <c r="H27" i="11"/>
  <c r="I27" i="11"/>
  <c r="J27" i="11"/>
  <c r="K27" i="11"/>
  <c r="I26" i="11"/>
  <c r="J26" i="11"/>
  <c r="K26" i="11"/>
  <c r="H26" i="11"/>
  <c r="I24" i="11"/>
  <c r="J24" i="11"/>
  <c r="K24" i="11"/>
  <c r="H24" i="11"/>
  <c r="H23" i="11"/>
  <c r="K23" i="11"/>
  <c r="J23" i="11"/>
  <c r="I23" i="11"/>
  <c r="K22" i="11"/>
  <c r="J22" i="11"/>
  <c r="I22" i="11"/>
  <c r="H22" i="11"/>
  <c r="H21" i="11"/>
  <c r="K21" i="11"/>
  <c r="J21" i="11"/>
  <c r="I21" i="11"/>
  <c r="K20" i="11"/>
  <c r="J20" i="11"/>
  <c r="I20" i="11"/>
  <c r="H20" i="11"/>
  <c r="K17" i="11"/>
  <c r="J17" i="11"/>
  <c r="I17" i="11"/>
  <c r="H17" i="11"/>
  <c r="H14" i="11"/>
  <c r="I14" i="11"/>
  <c r="J14" i="11"/>
  <c r="K14" i="11"/>
  <c r="H12" i="11"/>
  <c r="I12" i="11"/>
  <c r="J12" i="11"/>
  <c r="K12" i="11"/>
  <c r="H8" i="11"/>
  <c r="I8" i="11"/>
  <c r="J8" i="11"/>
  <c r="K8" i="11"/>
  <c r="F4" i="7"/>
  <c r="K4" i="7" s="1"/>
  <c r="E3" i="7"/>
  <c r="J3" i="7" s="1"/>
  <c r="E5" i="7"/>
  <c r="J5" i="7" s="1"/>
  <c r="D5" i="7"/>
  <c r="I5" i="7" s="1"/>
  <c r="D3" i="7"/>
  <c r="I3" i="7" s="1"/>
  <c r="B4" i="8"/>
  <c r="D3" i="3" s="1"/>
  <c r="F7" i="8"/>
  <c r="G5" i="11" s="1"/>
  <c r="E6" i="8"/>
  <c r="F4" i="11" s="1"/>
  <c r="D6" i="8"/>
  <c r="E4" i="11" s="1"/>
  <c r="E39" i="8"/>
  <c r="F19" i="11" s="1"/>
  <c r="F39" i="8"/>
  <c r="G19" i="11" s="1"/>
  <c r="D39" i="8"/>
  <c r="E19" i="11" s="1"/>
  <c r="F31" i="8"/>
  <c r="F35" i="8"/>
  <c r="G17" i="11"/>
  <c r="E31" i="8"/>
  <c r="E18" i="3" s="1"/>
  <c r="E35" i="8"/>
  <c r="F17" i="11" s="1"/>
  <c r="D35" i="8"/>
  <c r="E17" i="11" s="1"/>
  <c r="D31" i="8"/>
  <c r="D18" i="3" s="1"/>
  <c r="E13" i="11"/>
  <c r="F6" i="10"/>
  <c r="F3" i="7" s="1"/>
  <c r="K3" i="7" s="1"/>
  <c r="D8" i="10"/>
  <c r="E8" i="10"/>
  <c r="F8" i="10"/>
  <c r="F9" i="8" s="1"/>
  <c r="F23" i="8" s="1"/>
  <c r="G23" i="8" s="1"/>
  <c r="H23" i="8" s="1"/>
  <c r="I23" i="8" s="1"/>
  <c r="D13" i="10"/>
  <c r="E13" i="10"/>
  <c r="F13" i="10"/>
  <c r="D25" i="10"/>
  <c r="E25" i="10"/>
  <c r="F25" i="10"/>
  <c r="D30" i="10"/>
  <c r="D36" i="8" s="1"/>
  <c r="E18" i="11" s="1"/>
  <c r="E30" i="10"/>
  <c r="E36" i="8" s="1"/>
  <c r="F18" i="11" s="1"/>
  <c r="F30" i="10"/>
  <c r="F36" i="8"/>
  <c r="G18" i="11" s="1"/>
  <c r="E35" i="10"/>
  <c r="F35" i="10"/>
  <c r="D44" i="10"/>
  <c r="E44" i="10"/>
  <c r="F44" i="10"/>
  <c r="D51" i="10"/>
  <c r="E51" i="10"/>
  <c r="F51" i="10"/>
  <c r="E41" i="9"/>
  <c r="F37" i="11"/>
  <c r="E38" i="9"/>
  <c r="F38" i="9"/>
  <c r="E44" i="9"/>
  <c r="D44" i="9"/>
  <c r="E40" i="11" s="1"/>
  <c r="E43" i="9"/>
  <c r="F39" i="11"/>
  <c r="F43" i="9"/>
  <c r="G39" i="11" s="1"/>
  <c r="D43" i="9"/>
  <c r="E39" i="11" s="1"/>
  <c r="D38" i="9"/>
  <c r="E35" i="9"/>
  <c r="E19" i="4" s="1"/>
  <c r="F49" i="11" s="1"/>
  <c r="F35" i="9"/>
  <c r="F19" i="4" s="1"/>
  <c r="G49" i="11" s="1"/>
  <c r="D35" i="9"/>
  <c r="D19" i="4" s="1"/>
  <c r="E49" i="11" s="1"/>
  <c r="E33" i="9"/>
  <c r="F33" i="9"/>
  <c r="D33" i="9"/>
  <c r="E21" i="9"/>
  <c r="F21" i="9"/>
  <c r="D21" i="9"/>
  <c r="E14" i="9"/>
  <c r="E21" i="3" s="1"/>
  <c r="F25" i="11" s="1"/>
  <c r="F14" i="9"/>
  <c r="F21" i="3" s="1"/>
  <c r="G21" i="3" s="1"/>
  <c r="D14" i="9"/>
  <c r="D21" i="3" s="1"/>
  <c r="E25" i="11" s="1"/>
  <c r="E13" i="9"/>
  <c r="E11" i="3" s="1"/>
  <c r="F13" i="9"/>
  <c r="D13" i="9"/>
  <c r="D11" i="3" s="1"/>
  <c r="E12" i="9"/>
  <c r="E10" i="3" s="1"/>
  <c r="F12" i="9"/>
  <c r="D12" i="9"/>
  <c r="D9" i="7"/>
  <c r="E9" i="7"/>
  <c r="F9" i="7"/>
  <c r="D15" i="7"/>
  <c r="D14" i="7" s="1"/>
  <c r="E15" i="7"/>
  <c r="E14" i="7" s="1"/>
  <c r="F15" i="7"/>
  <c r="F14" i="7" s="1"/>
  <c r="D31" i="7"/>
  <c r="E31" i="7"/>
  <c r="F31" i="7"/>
  <c r="I23" i="7"/>
  <c r="J23" i="7"/>
  <c r="K23" i="7"/>
  <c r="I26" i="7"/>
  <c r="J26" i="7"/>
  <c r="K26" i="7"/>
  <c r="D41" i="7"/>
  <c r="E41" i="7"/>
  <c r="F41" i="7"/>
  <c r="D47" i="7"/>
  <c r="E47" i="7"/>
  <c r="F47" i="7"/>
  <c r="D51" i="7"/>
  <c r="E51" i="7"/>
  <c r="F51" i="7"/>
  <c r="I40" i="7"/>
  <c r="I39" i="7" s="1"/>
  <c r="J40" i="7"/>
  <c r="J39" i="7" s="1"/>
  <c r="K40" i="7"/>
  <c r="K39" i="7" s="1"/>
  <c r="D59" i="7"/>
  <c r="D58" i="7"/>
  <c r="E59" i="7"/>
  <c r="E58" i="7"/>
  <c r="F59" i="7"/>
  <c r="F58" i="7" s="1"/>
  <c r="I53" i="7"/>
  <c r="J53" i="7"/>
  <c r="J49" i="7" s="1"/>
  <c r="K53" i="7"/>
  <c r="K49" i="7" s="1"/>
  <c r="D69" i="7"/>
  <c r="D68" i="7"/>
  <c r="E69" i="7"/>
  <c r="E68" i="7" s="1"/>
  <c r="F69" i="7"/>
  <c r="F68" i="7" s="1"/>
  <c r="D77" i="7"/>
  <c r="E77" i="7"/>
  <c r="F77" i="7"/>
  <c r="I64" i="7"/>
  <c r="I62" i="7" s="1"/>
  <c r="J64" i="7"/>
  <c r="J62" i="7" s="1"/>
  <c r="K64" i="7"/>
  <c r="K62" i="7" s="1"/>
  <c r="D82" i="7"/>
  <c r="E82" i="7"/>
  <c r="F82" i="7"/>
  <c r="D87" i="7"/>
  <c r="D24" i="9"/>
  <c r="E87" i="7"/>
  <c r="E24" i="9" s="1"/>
  <c r="F87" i="7"/>
  <c r="F24" i="9" s="1"/>
  <c r="H18" i="3"/>
  <c r="H31" i="8"/>
  <c r="I13" i="11" s="1"/>
  <c r="I18" i="3"/>
  <c r="I31" i="8" s="1"/>
  <c r="J13" i="11" s="1"/>
  <c r="J18" i="3"/>
  <c r="J31" i="8" s="1"/>
  <c r="K13" i="11" s="1"/>
  <c r="G18" i="3"/>
  <c r="G31" i="8" s="1"/>
  <c r="H13" i="11" s="1"/>
  <c r="H15" i="3"/>
  <c r="I15" i="3"/>
  <c r="J15" i="3"/>
  <c r="G15" i="3"/>
  <c r="H12" i="3"/>
  <c r="I12" i="3"/>
  <c r="J12" i="3"/>
  <c r="G12" i="3"/>
  <c r="F11" i="3"/>
  <c r="G11" i="3" s="1"/>
  <c r="H11" i="3" s="1"/>
  <c r="G41" i="9"/>
  <c r="H37" i="11" s="1"/>
  <c r="I44" i="7"/>
  <c r="D10" i="3"/>
  <c r="G10" i="11"/>
  <c r="G13" i="11"/>
  <c r="F18" i="3"/>
  <c r="J6" i="11"/>
  <c r="F26" i="8"/>
  <c r="F21" i="8"/>
  <c r="G21" i="8" s="1"/>
  <c r="F29" i="8"/>
  <c r="G11" i="11" s="1"/>
  <c r="G6" i="11"/>
  <c r="F12" i="4"/>
  <c r="G12" i="4" s="1"/>
  <c r="H12" i="4" s="1"/>
  <c r="F8" i="4"/>
  <c r="E7" i="11"/>
  <c r="D5" i="3" l="1"/>
  <c r="D7" i="9"/>
  <c r="D29" i="9" s="1"/>
  <c r="D4" i="4"/>
  <c r="G29" i="8"/>
  <c r="G28" i="8" s="1"/>
  <c r="H10" i="11" s="1"/>
  <c r="F19" i="8"/>
  <c r="G19" i="8" s="1"/>
  <c r="D17" i="9"/>
  <c r="E39" i="9"/>
  <c r="E10" i="4" s="1"/>
  <c r="F42" i="11" s="1"/>
  <c r="G20" i="8"/>
  <c r="D17" i="10"/>
  <c r="D24" i="10" s="1"/>
  <c r="D34" i="10" s="1"/>
  <c r="D50" i="10" s="1"/>
  <c r="D54" i="10" s="1"/>
  <c r="D57" i="10" s="1"/>
  <c r="I18" i="7" s="1"/>
  <c r="G17" i="8"/>
  <c r="G9" i="8"/>
  <c r="G22" i="8" s="1"/>
  <c r="K21" i="7"/>
  <c r="D9" i="3"/>
  <c r="G36" i="8"/>
  <c r="H18" i="11" s="1"/>
  <c r="F57" i="7"/>
  <c r="D9" i="8"/>
  <c r="D23" i="8" s="1"/>
  <c r="I21" i="7"/>
  <c r="F16" i="8"/>
  <c r="F17" i="8" s="1"/>
  <c r="D16" i="8"/>
  <c r="E8" i="11" s="1"/>
  <c r="D26" i="8"/>
  <c r="J21" i="7"/>
  <c r="F13" i="11"/>
  <c r="F17" i="10"/>
  <c r="F24" i="10" s="1"/>
  <c r="F34" i="10" s="1"/>
  <c r="F50" i="10" s="1"/>
  <c r="F54" i="10" s="1"/>
  <c r="F57" i="10" s="1"/>
  <c r="K18" i="7" s="1"/>
  <c r="F32" i="9" s="1"/>
  <c r="F30" i="9" s="1"/>
  <c r="D76" i="7"/>
  <c r="D75" i="7" s="1"/>
  <c r="D11" i="9"/>
  <c r="D10" i="9" s="1"/>
  <c r="E19" i="8"/>
  <c r="F9" i="11" s="1"/>
  <c r="F30" i="7"/>
  <c r="F27" i="7" s="1"/>
  <c r="F8" i="7" s="1"/>
  <c r="F39" i="9"/>
  <c r="E26" i="8"/>
  <c r="E33" i="8" s="1"/>
  <c r="E21" i="8"/>
  <c r="D22" i="9"/>
  <c r="E32" i="11" s="1"/>
  <c r="F17" i="9"/>
  <c r="D34" i="9"/>
  <c r="D22" i="4"/>
  <c r="E52" i="11" s="1"/>
  <c r="H25" i="11"/>
  <c r="G14" i="9"/>
  <c r="H21" i="3"/>
  <c r="I25" i="11" s="1"/>
  <c r="H36" i="8"/>
  <c r="H44" i="9"/>
  <c r="F6" i="11"/>
  <c r="E34" i="9"/>
  <c r="D57" i="7"/>
  <c r="D7" i="4"/>
  <c r="I17" i="8"/>
  <c r="E17" i="9"/>
  <c r="I9" i="8"/>
  <c r="I22" i="8" s="1"/>
  <c r="E29" i="8"/>
  <c r="D37" i="8"/>
  <c r="G13" i="9"/>
  <c r="D9" i="4"/>
  <c r="E41" i="11" s="1"/>
  <c r="H41" i="9"/>
  <c r="I37" i="11" s="1"/>
  <c r="K38" i="7"/>
  <c r="F42" i="9" s="1"/>
  <c r="F37" i="9" s="1"/>
  <c r="F7" i="11"/>
  <c r="E7" i="4"/>
  <c r="F6" i="8"/>
  <c r="F7" i="9" s="1"/>
  <c r="F29" i="9" s="1"/>
  <c r="E76" i="7"/>
  <c r="E75" i="7" s="1"/>
  <c r="E30" i="7"/>
  <c r="E27" i="7" s="1"/>
  <c r="E8" i="7" s="1"/>
  <c r="F13" i="4"/>
  <c r="G45" i="11" s="1"/>
  <c r="G9" i="11"/>
  <c r="G43" i="9"/>
  <c r="H43" i="9" s="1"/>
  <c r="I39" i="11" s="1"/>
  <c r="F5" i="7"/>
  <c r="K5" i="7" s="1"/>
  <c r="J38" i="7"/>
  <c r="E42" i="9" s="1"/>
  <c r="J17" i="8"/>
  <c r="E11" i="9"/>
  <c r="E10" i="9" s="1"/>
  <c r="F22" i="9"/>
  <c r="E16" i="8"/>
  <c r="K6" i="11"/>
  <c r="B4" i="9"/>
  <c r="E2" i="4"/>
  <c r="G11" i="4"/>
  <c r="H11" i="4" s="1"/>
  <c r="I11" i="4" s="1"/>
  <c r="E13" i="4"/>
  <c r="F45" i="11" s="1"/>
  <c r="E12" i="4"/>
  <c r="F44" i="11" s="1"/>
  <c r="E11" i="4"/>
  <c r="F43" i="11" s="1"/>
  <c r="D11" i="4"/>
  <c r="E43" i="11" s="1"/>
  <c r="D33" i="8"/>
  <c r="G44" i="11"/>
  <c r="F76" i="7"/>
  <c r="F75" i="7" s="1"/>
  <c r="F50" i="7" s="1"/>
  <c r="J92" i="8"/>
  <c r="F8" i="9"/>
  <c r="F6" i="3"/>
  <c r="F5" i="4"/>
  <c r="J23" i="8"/>
  <c r="J22" i="8" s="1"/>
  <c r="H13" i="9"/>
  <c r="I11" i="3"/>
  <c r="I6" i="11"/>
  <c r="G7" i="4"/>
  <c r="H9" i="11"/>
  <c r="K20" i="7"/>
  <c r="H19" i="8"/>
  <c r="H18" i="8" s="1"/>
  <c r="N96" i="8"/>
  <c r="F5" i="3"/>
  <c r="I49" i="7"/>
  <c r="I38" i="7" s="1"/>
  <c r="D39" i="9"/>
  <c r="D10" i="4" s="1"/>
  <c r="D30" i="7"/>
  <c r="D27" i="7" s="1"/>
  <c r="D8" i="7" s="1"/>
  <c r="F40" i="11"/>
  <c r="I7" i="11"/>
  <c r="H17" i="8"/>
  <c r="G8" i="4"/>
  <c r="H21" i="8"/>
  <c r="I21" i="8" s="1"/>
  <c r="D8" i="3"/>
  <c r="F10" i="3"/>
  <c r="F11" i="9"/>
  <c r="F10" i="9" s="1"/>
  <c r="E9" i="8"/>
  <c r="E23" i="8" s="1"/>
  <c r="E17" i="10"/>
  <c r="E24" i="10" s="1"/>
  <c r="E34" i="10" s="1"/>
  <c r="E50" i="10" s="1"/>
  <c r="E54" i="10" s="1"/>
  <c r="E57" i="10" s="1"/>
  <c r="J18" i="7" s="1"/>
  <c r="E6" i="11"/>
  <c r="D29" i="8"/>
  <c r="D12" i="4"/>
  <c r="E44" i="11" s="1"/>
  <c r="H11" i="11"/>
  <c r="H29" i="8"/>
  <c r="H9" i="8"/>
  <c r="H22" i="8" s="1"/>
  <c r="E57" i="7"/>
  <c r="E9" i="3"/>
  <c r="E8" i="3" s="1"/>
  <c r="H39" i="11"/>
  <c r="F34" i="9"/>
  <c r="F22" i="4"/>
  <c r="G18" i="8"/>
  <c r="F33" i="8"/>
  <c r="F37" i="8"/>
  <c r="E22" i="9"/>
  <c r="G8" i="11"/>
  <c r="G25" i="11"/>
  <c r="G19" i="4"/>
  <c r="E7" i="9"/>
  <c r="E29" i="9" s="1"/>
  <c r="E5" i="3"/>
  <c r="E4" i="4"/>
  <c r="I44" i="11"/>
  <c r="I12" i="4"/>
  <c r="H44" i="11"/>
  <c r="G4" i="11" l="1"/>
  <c r="G13" i="4"/>
  <c r="H13" i="4" s="1"/>
  <c r="I45" i="11" s="1"/>
  <c r="N92" i="8"/>
  <c r="N93" i="8" s="1"/>
  <c r="N94" i="8" s="1"/>
  <c r="N95" i="8" s="1"/>
  <c r="I43" i="11"/>
  <c r="F4" i="4"/>
  <c r="E50" i="7"/>
  <c r="E25" i="9" s="1"/>
  <c r="F34" i="11" s="1"/>
  <c r="F35" i="11"/>
  <c r="D50" i="7"/>
  <c r="D25" i="9" s="1"/>
  <c r="E34" i="11" s="1"/>
  <c r="F15" i="9"/>
  <c r="F25" i="3" s="1"/>
  <c r="G28" i="11" s="1"/>
  <c r="K8" i="7"/>
  <c r="D17" i="8"/>
  <c r="D38" i="8" s="1"/>
  <c r="D40" i="8" s="1"/>
  <c r="G35" i="11"/>
  <c r="F10" i="4"/>
  <c r="G42" i="11" s="1"/>
  <c r="I41" i="9"/>
  <c r="H45" i="11"/>
  <c r="E37" i="8"/>
  <c r="I21" i="3"/>
  <c r="I14" i="9" s="1"/>
  <c r="H14" i="9"/>
  <c r="D32" i="9"/>
  <c r="D30" i="9" s="1"/>
  <c r="I8" i="7"/>
  <c r="I40" i="11"/>
  <c r="I44" i="9"/>
  <c r="E17" i="8"/>
  <c r="F8" i="11"/>
  <c r="I36" i="8"/>
  <c r="I18" i="11"/>
  <c r="F9" i="4"/>
  <c r="G32" i="11"/>
  <c r="I43" i="9"/>
  <c r="J43" i="9" s="1"/>
  <c r="H43" i="11"/>
  <c r="D42" i="9"/>
  <c r="E38" i="11" s="1"/>
  <c r="E37" i="9"/>
  <c r="F38" i="11"/>
  <c r="F11" i="11"/>
  <c r="E8" i="4"/>
  <c r="J20" i="7"/>
  <c r="D34" i="8"/>
  <c r="E16" i="11" s="1"/>
  <c r="E15" i="11"/>
  <c r="D27" i="8"/>
  <c r="L104" i="8"/>
  <c r="G7" i="8" s="1"/>
  <c r="I13" i="4"/>
  <c r="J13" i="4" s="1"/>
  <c r="F25" i="9"/>
  <c r="F16" i="9" s="1"/>
  <c r="F95" i="7"/>
  <c r="D15" i="9"/>
  <c r="F9" i="3"/>
  <c r="F8" i="3" s="1"/>
  <c r="G10" i="3"/>
  <c r="D16" i="9"/>
  <c r="H49" i="11"/>
  <c r="G35" i="9"/>
  <c r="H19" i="4"/>
  <c r="E15" i="9"/>
  <c r="E95" i="7"/>
  <c r="E11" i="11"/>
  <c r="D8" i="4"/>
  <c r="J21" i="8"/>
  <c r="I20" i="8"/>
  <c r="J41" i="9"/>
  <c r="J37" i="11"/>
  <c r="I13" i="9"/>
  <c r="J11" i="3"/>
  <c r="F45" i="9"/>
  <c r="G15" i="11"/>
  <c r="F27" i="8"/>
  <c r="F34" i="8"/>
  <c r="G16" i="11" s="1"/>
  <c r="G34" i="11"/>
  <c r="E42" i="11"/>
  <c r="E35" i="11"/>
  <c r="I19" i="8"/>
  <c r="H7" i="4"/>
  <c r="I9" i="11"/>
  <c r="H20" i="8"/>
  <c r="K67" i="7"/>
  <c r="E32" i="9"/>
  <c r="E30" i="9" s="1"/>
  <c r="J8" i="7"/>
  <c r="J39" i="11"/>
  <c r="F38" i="8"/>
  <c r="F40" i="8" s="1"/>
  <c r="F25" i="8"/>
  <c r="G25" i="8" s="1"/>
  <c r="F32" i="11"/>
  <c r="E9" i="4"/>
  <c r="F41" i="11" s="1"/>
  <c r="G22" i="4"/>
  <c r="G52" i="11"/>
  <c r="I29" i="8"/>
  <c r="H28" i="8"/>
  <c r="I11" i="11"/>
  <c r="H8" i="4"/>
  <c r="F15" i="11"/>
  <c r="E34" i="8"/>
  <c r="F16" i="11" s="1"/>
  <c r="E27" i="8"/>
  <c r="G42" i="9"/>
  <c r="G38" i="11"/>
  <c r="I20" i="7"/>
  <c r="I67" i="7" s="1"/>
  <c r="J44" i="11"/>
  <c r="J12" i="4"/>
  <c r="J11" i="4"/>
  <c r="J43" i="11"/>
  <c r="F9" i="9" l="1"/>
  <c r="D95" i="7"/>
  <c r="G10" i="4"/>
  <c r="H42" i="11" s="1"/>
  <c r="J25" i="11"/>
  <c r="J21" i="3"/>
  <c r="J14" i="9" s="1"/>
  <c r="F7" i="3"/>
  <c r="E45" i="9"/>
  <c r="G25" i="3"/>
  <c r="H28" i="11" s="1"/>
  <c r="F96" i="7"/>
  <c r="E16" i="9"/>
  <c r="D25" i="8"/>
  <c r="J67" i="7"/>
  <c r="E96" i="7" s="1"/>
  <c r="D37" i="9"/>
  <c r="D45" i="9" s="1"/>
  <c r="H10" i="4"/>
  <c r="I10" i="4" s="1"/>
  <c r="J10" i="4" s="1"/>
  <c r="G25" i="9"/>
  <c r="H34" i="11" s="1"/>
  <c r="J18" i="11"/>
  <c r="J36" i="8"/>
  <c r="K18" i="11" s="1"/>
  <c r="E25" i="8"/>
  <c r="E38" i="8"/>
  <c r="E40" i="8" s="1"/>
  <c r="J40" i="11"/>
  <c r="J44" i="9"/>
  <c r="G9" i="4"/>
  <c r="G41" i="11"/>
  <c r="G8" i="8"/>
  <c r="H5" i="11"/>
  <c r="G6" i="8"/>
  <c r="G4" i="4" s="1"/>
  <c r="G6" i="3"/>
  <c r="G8" i="9"/>
  <c r="G29" i="9" s="1"/>
  <c r="G5" i="4"/>
  <c r="J45" i="11"/>
  <c r="F26" i="9"/>
  <c r="F46" i="9" s="1"/>
  <c r="K68" i="7"/>
  <c r="K80" i="7"/>
  <c r="K78" i="7"/>
  <c r="V82" i="7" s="1"/>
  <c r="K43" i="9"/>
  <c r="K39" i="11"/>
  <c r="K37" i="11"/>
  <c r="K41" i="9"/>
  <c r="J9" i="11"/>
  <c r="I18" i="8"/>
  <c r="J19" i="8"/>
  <c r="I7" i="4"/>
  <c r="H42" i="9"/>
  <c r="H38" i="11"/>
  <c r="H35" i="9"/>
  <c r="I49" i="11"/>
  <c r="I19" i="4"/>
  <c r="J20" i="8"/>
  <c r="I10" i="11"/>
  <c r="J11" i="11"/>
  <c r="I8" i="4"/>
  <c r="I28" i="8"/>
  <c r="J29" i="8"/>
  <c r="J13" i="9"/>
  <c r="D96" i="7"/>
  <c r="D25" i="3"/>
  <c r="D9" i="9"/>
  <c r="D26" i="9" s="1"/>
  <c r="E25" i="3"/>
  <c r="E9" i="9"/>
  <c r="H25" i="8"/>
  <c r="G24" i="8"/>
  <c r="G26" i="8" s="1"/>
  <c r="G33" i="8" s="1"/>
  <c r="H52" i="11"/>
  <c r="H22" i="4"/>
  <c r="H25" i="9"/>
  <c r="H10" i="3"/>
  <c r="G12" i="9"/>
  <c r="G9" i="3"/>
  <c r="K45" i="11"/>
  <c r="K43" i="11"/>
  <c r="K44" i="11"/>
  <c r="E26" i="9" l="1"/>
  <c r="G7" i="9"/>
  <c r="G28" i="9" s="1"/>
  <c r="K25" i="11"/>
  <c r="G15" i="9"/>
  <c r="E46" i="9"/>
  <c r="H25" i="3"/>
  <c r="H15" i="9" s="1"/>
  <c r="D46" i="9"/>
  <c r="I42" i="11"/>
  <c r="J42" i="11"/>
  <c r="K44" i="9"/>
  <c r="L44" i="9" s="1"/>
  <c r="K40" i="11"/>
  <c r="H4" i="11"/>
  <c r="G5" i="3"/>
  <c r="H41" i="11"/>
  <c r="H9" i="4"/>
  <c r="H6" i="8"/>
  <c r="H4" i="4" s="1"/>
  <c r="K13" i="9"/>
  <c r="L13" i="9"/>
  <c r="L41" i="9"/>
  <c r="J78" i="7"/>
  <c r="U82" i="7" s="1"/>
  <c r="J68" i="7"/>
  <c r="J80" i="7"/>
  <c r="J19" i="4"/>
  <c r="J49" i="11"/>
  <c r="I35" i="9"/>
  <c r="I34" i="11"/>
  <c r="I25" i="9"/>
  <c r="E28" i="11"/>
  <c r="D7" i="3"/>
  <c r="J10" i="11"/>
  <c r="I52" i="11"/>
  <c r="I22" i="4"/>
  <c r="L43" i="9"/>
  <c r="I10" i="3"/>
  <c r="H9" i="3"/>
  <c r="H12" i="9"/>
  <c r="K14" i="9"/>
  <c r="F28" i="11"/>
  <c r="E7" i="3"/>
  <c r="J28" i="8"/>
  <c r="J8" i="4"/>
  <c r="K11" i="11"/>
  <c r="J7" i="4"/>
  <c r="J18" i="8"/>
  <c r="K9" i="11"/>
  <c r="G34" i="8"/>
  <c r="H16" i="11" s="1"/>
  <c r="G27" i="8"/>
  <c r="G37" i="8" s="1"/>
  <c r="G38" i="8" s="1"/>
  <c r="H15" i="11"/>
  <c r="G8" i="3"/>
  <c r="G11" i="9"/>
  <c r="I25" i="8"/>
  <c r="H24" i="8"/>
  <c r="H26" i="8" s="1"/>
  <c r="H33" i="8" s="1"/>
  <c r="I80" i="7"/>
  <c r="I78" i="7"/>
  <c r="T82" i="7" s="1"/>
  <c r="I68" i="7"/>
  <c r="I42" i="9"/>
  <c r="I38" i="11"/>
  <c r="K42" i="11"/>
  <c r="I25" i="3" l="1"/>
  <c r="I28" i="11"/>
  <c r="I4" i="11"/>
  <c r="I9" i="4"/>
  <c r="I41" i="11"/>
  <c r="W82" i="7"/>
  <c r="H5" i="3"/>
  <c r="I6" i="8"/>
  <c r="J6" i="8" s="1"/>
  <c r="J5" i="3" s="1"/>
  <c r="H7" i="9"/>
  <c r="H28" i="9" s="1"/>
  <c r="I4" i="4"/>
  <c r="J25" i="9"/>
  <c r="J34" i="11"/>
  <c r="G39" i="8"/>
  <c r="H19" i="11" s="1"/>
  <c r="H34" i="8"/>
  <c r="I16" i="11" s="1"/>
  <c r="I15" i="11"/>
  <c r="H27" i="8"/>
  <c r="H37" i="8" s="1"/>
  <c r="H38" i="8" s="1"/>
  <c r="J25" i="8"/>
  <c r="I24" i="8"/>
  <c r="I26" i="8" s="1"/>
  <c r="I33" i="8" s="1"/>
  <c r="J22" i="4"/>
  <c r="J52" i="11"/>
  <c r="K10" i="11"/>
  <c r="H8" i="3"/>
  <c r="H11" i="9"/>
  <c r="K49" i="11"/>
  <c r="J35" i="9"/>
  <c r="L14" i="9"/>
  <c r="I12" i="9"/>
  <c r="J10" i="3"/>
  <c r="I9" i="3"/>
  <c r="G7" i="3"/>
  <c r="G9" i="9" s="1"/>
  <c r="G10" i="9"/>
  <c r="J38" i="11"/>
  <c r="J42" i="9"/>
  <c r="J25" i="3"/>
  <c r="I15" i="9"/>
  <c r="J28" i="11"/>
  <c r="J4" i="11" l="1"/>
  <c r="I7" i="9"/>
  <c r="I28" i="9" s="1"/>
  <c r="I5" i="3"/>
  <c r="J41" i="11"/>
  <c r="J9" i="4"/>
  <c r="K41" i="11" s="1"/>
  <c r="J7" i="9"/>
  <c r="J28" i="9" s="1"/>
  <c r="J4" i="4"/>
  <c r="K4" i="11"/>
  <c r="H39" i="8"/>
  <c r="I19" i="11" s="1"/>
  <c r="K28" i="11"/>
  <c r="J15" i="9"/>
  <c r="J24" i="8"/>
  <c r="J26" i="8" s="1"/>
  <c r="J33" i="8" s="1"/>
  <c r="K38" i="11"/>
  <c r="K42" i="9"/>
  <c r="K35" i="9"/>
  <c r="G40" i="8"/>
  <c r="I8" i="3"/>
  <c r="I11" i="9"/>
  <c r="K52" i="11"/>
  <c r="J12" i="9"/>
  <c r="J9" i="3"/>
  <c r="H7" i="3"/>
  <c r="H9" i="9" s="1"/>
  <c r="H10" i="9"/>
  <c r="I34" i="8"/>
  <c r="J16" i="11" s="1"/>
  <c r="J15" i="11"/>
  <c r="I27" i="8"/>
  <c r="I37" i="8" s="1"/>
  <c r="I38" i="8" s="1"/>
  <c r="K25" i="9"/>
  <c r="K34" i="11"/>
  <c r="K7" i="9" l="1"/>
  <c r="K28" i="9" s="1"/>
  <c r="J34" i="8"/>
  <c r="K16" i="11" s="1"/>
  <c r="K15" i="11"/>
  <c r="J27" i="8"/>
  <c r="J37" i="8" s="1"/>
  <c r="J38" i="8" s="1"/>
  <c r="K12" i="9"/>
  <c r="L35" i="9"/>
  <c r="K15" i="9"/>
  <c r="I10" i="9"/>
  <c r="I7" i="3"/>
  <c r="I9" i="9" s="1"/>
  <c r="L25" i="9"/>
  <c r="J8" i="3"/>
  <c r="J11" i="9"/>
  <c r="I39" i="8"/>
  <c r="J19" i="11" s="1"/>
  <c r="L42" i="9"/>
  <c r="H40" i="8"/>
  <c r="I40" i="8" l="1"/>
  <c r="L7" i="9"/>
  <c r="L28" i="9" s="1"/>
  <c r="K11" i="9"/>
  <c r="L12" i="9"/>
  <c r="J10" i="9"/>
  <c r="J7" i="3"/>
  <c r="J9" i="9" s="1"/>
  <c r="L15" i="9"/>
  <c r="J39" i="8"/>
  <c r="K19" i="11" s="1"/>
  <c r="J40" i="8" l="1"/>
  <c r="L11" i="9"/>
  <c r="K9" i="9"/>
  <c r="K10" i="9"/>
  <c r="L10" i="9" l="1"/>
  <c r="L9" i="9"/>
</calcChain>
</file>

<file path=xl/sharedStrings.xml><?xml version="1.0" encoding="utf-8"?>
<sst xmlns="http://schemas.openxmlformats.org/spreadsheetml/2006/main" count="691" uniqueCount="516">
  <si>
    <t>LP</t>
  </si>
  <si>
    <t>Wyszczególnienie</t>
  </si>
  <si>
    <t>okres ubiegły w zł</t>
  </si>
  <si>
    <t>okres bieżący w zł</t>
  </si>
  <si>
    <t>1a</t>
  </si>
  <si>
    <t>1b</t>
  </si>
  <si>
    <t>Przychody inne</t>
  </si>
  <si>
    <t>Przychody razem (1+2)</t>
  </si>
  <si>
    <t>4a</t>
  </si>
  <si>
    <t>4b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</si>
  <si>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</si>
  <si>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</si>
  <si>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</si>
  <si>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</si>
  <si>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</si>
  <si>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</si>
  <si>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</si>
  <si>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</si>
  <si>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</si>
  <si>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</si>
  <si>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</si>
  <si>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</si>
  <si>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</si>
  <si>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</si>
  <si>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</si>
  <si>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</si>
  <si>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</si>
  <si>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</si>
  <si>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</si>
  <si>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</si>
  <si>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</si>
  <si>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</si>
  <si>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</si>
  <si>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</si>
  <si>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</si>
  <si>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</si>
  <si>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</si>
  <si>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</si>
  <si>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</si>
  <si>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</si>
  <si>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</si>
  <si>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</si>
  <si>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</si>
  <si>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</si>
  <si>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</si>
  <si>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</si>
  <si>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dane finansowe za okres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</si>
  <si>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</si>
  <si>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</si>
  <si>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</si>
  <si>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</si>
  <si>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</si>
  <si>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</si>
  <si>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</si>
  <si>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</si>
  <si>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</si>
  <si>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</si>
  <si>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</si>
  <si>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</si>
  <si>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</si>
  <si>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</si>
  <si>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</si>
  <si>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</si>
  <si>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</si>
  <si>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zobowiązania pozabilansowe/np.. poręczenia/- stan</t>
  </si>
  <si>
    <t>wpłaty gotówkowe włascicieli w danym  okresie</t>
  </si>
  <si>
    <t>wpływ dotacji w  danym okresie</t>
  </si>
  <si>
    <t>w tym przeterminowane</t>
  </si>
  <si>
    <t xml:space="preserve"> inne zobowiązania  długoterminowe  / w tym leasing finansowy /- stan zobowiązania na koniec okresu</t>
  </si>
  <si>
    <t>kredyty długoterminowe dotychczasowe razem  - stan</t>
  </si>
  <si>
    <t>odsetki od kredytów, pozyczek dotychczasowych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</si>
  <si>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</si>
  <si>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</si>
  <si>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</si>
  <si>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</si>
  <si>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proszę wypełniać tylko białe pola</t>
  </si>
  <si>
    <t>w zł.</t>
  </si>
  <si>
    <t>Dane o zmianach kapitału własnego</t>
  </si>
  <si>
    <t>10a</t>
  </si>
  <si>
    <t>10b</t>
  </si>
  <si>
    <t xml:space="preserve">okres ubiegły 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</si>
  <si>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</si>
  <si>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</si>
  <si>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</si>
  <si>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</si>
  <si>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N</t>
  </si>
  <si>
    <t>POZOSTAŁE OBOWIĄZKOWE ZMNIEJSZENIA ZYSKU (ZWIĘKSZENIA STRATY)</t>
  </si>
  <si>
    <t>M</t>
  </si>
  <si>
    <t>PODATEK DOCHODOWY</t>
  </si>
  <si>
    <t>L</t>
  </si>
  <si>
    <t>K</t>
  </si>
  <si>
    <t>Straty nadzwyczajne</t>
  </si>
  <si>
    <t>Zyski nadzwyczajne</t>
  </si>
  <si>
    <t>J</t>
  </si>
  <si>
    <t>I</t>
  </si>
  <si>
    <t>KOSZTY  FINANSOWE</t>
  </si>
  <si>
    <t>H</t>
  </si>
  <si>
    <t>PRZYCHODY   FINANSOWE</t>
  </si>
  <si>
    <t>G</t>
  </si>
  <si>
    <t>F</t>
  </si>
  <si>
    <t>Inne koszty operacyjne</t>
  </si>
  <si>
    <t>Aktualizacja wartości aktywów niefinansowych</t>
  </si>
  <si>
    <t>Strata ze zbycia niefinansowych aktywów trwałych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</si>
  <si>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</si>
  <si>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</si>
  <si>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</si>
  <si>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</si>
  <si>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</si>
  <si>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</si>
  <si>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</si>
  <si>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</si>
  <si>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</si>
  <si>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</si>
  <si>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</si>
  <si>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Amortyzacja</t>
  </si>
  <si>
    <t>B</t>
  </si>
  <si>
    <t>A</t>
  </si>
  <si>
    <t>Poz.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</si>
  <si>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</si>
  <si>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</si>
  <si>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</si>
  <si>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</si>
  <si>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</si>
  <si>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</si>
  <si>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</si>
  <si>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</si>
  <si>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</si>
  <si>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</si>
  <si>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</si>
  <si>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</si>
  <si>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</si>
  <si>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</si>
  <si>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</si>
  <si>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</si>
  <si>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</si>
  <si>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</si>
  <si>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</si>
  <si>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</si>
  <si>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</si>
  <si>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</si>
  <si>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</si>
  <si>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</si>
  <si>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</si>
  <si>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3. Fundusze specjalne</t>
  </si>
  <si>
    <t>d)  dochodzone na drodze sądowej</t>
  </si>
  <si>
    <t>i) inne zobowiązania</t>
  </si>
  <si>
    <t xml:space="preserve">c)  inne </t>
  </si>
  <si>
    <t>h) zobowiązania z tytułu wynagrodzeń</t>
  </si>
  <si>
    <t>b)  z tyt.podatków, dotacji, ceł, ubezpieczeń społecznych,zdrowotnych oraz innych świadczeń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</si>
  <si>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</si>
  <si>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</si>
  <si>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</si>
  <si>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</si>
  <si>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</si>
  <si>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</si>
  <si>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</si>
  <si>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</si>
  <si>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</si>
  <si>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d)z tyt.dostaw i usług,o okresie wymagaln.:</t>
  </si>
  <si>
    <t>c) inne zobowiązania finansowe</t>
  </si>
  <si>
    <t>b)z tyt.emisji dłużn. papierów wartościow.</t>
  </si>
  <si>
    <t>a) kredyty i pożyczki</t>
  </si>
  <si>
    <t>1. Należności od jednostek powiązanych</t>
  </si>
  <si>
    <t>2. Wobec pozostałych jednostek</t>
  </si>
  <si>
    <t>Należności krótkoterminowe</t>
  </si>
  <si>
    <t>II.</t>
  </si>
  <si>
    <t>5. Zaliczki na  dostawy</t>
  </si>
  <si>
    <t>4. Towary</t>
  </si>
  <si>
    <t>3. Produkty gotowe</t>
  </si>
  <si>
    <t>a)z tyt.dostaw i usług,o okresie wymagaln.: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</si>
  <si>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</si>
  <si>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</si>
  <si>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</si>
  <si>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</si>
  <si>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</si>
  <si>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</si>
  <si>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</si>
  <si>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</si>
  <si>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d) inne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</si>
  <si>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</si>
  <si>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</si>
  <si>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</si>
  <si>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</si>
  <si>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</si>
  <si>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</si>
  <si>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</si>
  <si>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</si>
  <si>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</si>
  <si>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</si>
  <si>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</si>
  <si>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</si>
  <si>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</si>
  <si>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</si>
  <si>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</si>
  <si>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</si>
  <si>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</si>
  <si>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</si>
  <si>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</si>
  <si>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</si>
  <si>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</si>
  <si>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</si>
  <si>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</si>
  <si>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</si>
  <si>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</si>
  <si>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</si>
  <si>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</si>
  <si>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</si>
  <si>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</si>
  <si>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</si>
  <si>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</si>
  <si>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</si>
  <si>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</si>
  <si>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</si>
  <si>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</si>
  <si>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</si>
  <si>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Pozostałe kapitały /fundusze/ rezerwowe</t>
  </si>
  <si>
    <t>VI.</t>
  </si>
  <si>
    <t>a) grunty (w tym prawo wieczyst. Użytkow. gruntu)</t>
  </si>
  <si>
    <t>1.Środki trwałe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</si>
  <si>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</si>
  <si>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</si>
  <si>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</si>
  <si>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</si>
  <si>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</si>
  <si>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</si>
  <si>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</si>
  <si>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</si>
  <si>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</si>
  <si>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</si>
  <si>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</si>
  <si>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</si>
  <si>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</si>
  <si>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</si>
  <si>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</si>
  <si>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</si>
  <si>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</si>
  <si>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</si>
  <si>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</si>
  <si>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</si>
  <si>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wynagrodzenia i ubezpieczenia społeczne</t>
  </si>
  <si>
    <t xml:space="preserve">Uproszczony rachunek zysków i strat             </t>
  </si>
  <si>
    <t>Dane historyczne</t>
  </si>
  <si>
    <t>Dane  prognozowane</t>
  </si>
  <si>
    <t>A-P</t>
  </si>
  <si>
    <r>
      <t xml:space="preserve">Suma pasywów </t>
    </r>
    <r>
      <rPr>
        <b/>
        <sz val="8"/>
        <rFont val="Arial"/>
        <family val="2"/>
        <charset val="238"/>
      </rPr>
      <t>(12+16+19+24)</t>
    </r>
  </si>
  <si>
    <t>Inne pasywa dugoterminowe</t>
  </si>
  <si>
    <t>Inne pasywa krótkoterminowe</t>
  </si>
  <si>
    <t>Podatki / np.. VAT/ i ZUS</t>
  </si>
  <si>
    <t>Z tytułu dostaw i usług</t>
  </si>
  <si>
    <t>Kredyty i pożyczki</t>
  </si>
  <si>
    <r>
      <t xml:space="preserve">Zobowiązania krótkoterminowe </t>
    </r>
    <r>
      <rPr>
        <b/>
        <sz val="8"/>
        <rFont val="Arial"/>
        <family val="2"/>
        <charset val="238"/>
      </rPr>
      <t>(20+21+22+23)</t>
    </r>
  </si>
  <si>
    <t>Inne długoterminowe</t>
  </si>
  <si>
    <r>
      <t xml:space="preserve">Zobowiązania długoterminowe </t>
    </r>
    <r>
      <rPr>
        <b/>
        <sz val="8"/>
        <rFont val="Arial"/>
        <family val="2"/>
        <charset val="238"/>
      </rPr>
      <t>(17+18)</t>
    </r>
  </si>
  <si>
    <t>wynik(zysk +,strata -)</t>
  </si>
  <si>
    <r>
      <t xml:space="preserve">Kapitały własne </t>
    </r>
    <r>
      <rPr>
        <b/>
        <sz val="8"/>
        <rFont val="Arial"/>
        <family val="2"/>
        <charset val="238"/>
      </rPr>
      <t>(13+14+15)</t>
    </r>
  </si>
  <si>
    <r>
      <t xml:space="preserve">Suma aktywów </t>
    </r>
    <r>
      <rPr>
        <b/>
        <sz val="8"/>
        <rFont val="Arial"/>
        <family val="2"/>
        <charset val="238"/>
      </rPr>
      <t>(1+6)</t>
    </r>
  </si>
  <si>
    <t xml:space="preserve">zapasy surowców  i materiałów </t>
  </si>
  <si>
    <r>
      <t xml:space="preserve">Aktywa obrotowe </t>
    </r>
    <r>
      <rPr>
        <b/>
        <sz val="8"/>
        <rFont val="Arial"/>
        <family val="2"/>
        <charset val="238"/>
      </rPr>
      <t>(7+8+9+10)</t>
    </r>
  </si>
  <si>
    <r>
      <t xml:space="preserve">Aktywa trwałe </t>
    </r>
    <r>
      <rPr>
        <b/>
        <sz val="8"/>
        <rFont val="Arial"/>
        <family val="2"/>
        <charset val="238"/>
      </rPr>
      <t>(2+5)</t>
    </r>
  </si>
  <si>
    <t>dywidendy,pobrania włascicielskie "na życie"/osobiste, spłaty zobowiązań prywatnych/- w danym okresie</t>
  </si>
  <si>
    <t>9a</t>
  </si>
  <si>
    <t>9b</t>
  </si>
  <si>
    <t>Informacje dodatkowe</t>
  </si>
  <si>
    <t>O</t>
  </si>
  <si>
    <t>WYNIKI ZDARZEŃ NADZWYCZAJNYCH ( M.I. - M.II. )</t>
  </si>
  <si>
    <t>ZYSK  /  STRATA  BRUTTO NA DZIAŁALNOŚCI  GOSPODARCZEJ  (I+J-K)</t>
  </si>
  <si>
    <t>ZYSK  /  STRATA  NA DZIAŁALNIŚCI  OPERACYJNEJ  (F+G-H)</t>
  </si>
  <si>
    <t>Zysk (strata)  ze sprzedaży (C – D – E)</t>
  </si>
  <si>
    <t>Koszty ogólnego zarządu</t>
  </si>
  <si>
    <t>Koszty sprzedaży</t>
  </si>
  <si>
    <t>Zysk (strata) brutto ze sprzedaży (A – B)</t>
  </si>
  <si>
    <t>II. Wartość sprzedanych towarów i materiałów</t>
  </si>
  <si>
    <t>I. Koszt wytworzenia sprzedanych produktów</t>
  </si>
  <si>
    <t>– jednostkom powiązanym</t>
  </si>
  <si>
    <t>Koszty sprzedanych produktów, towarów i materiałów, w tym:</t>
  </si>
  <si>
    <t>II. Przychody netto ze sprzedaży towarów i materiałów</t>
  </si>
  <si>
    <t>I. Przychody netto ze sprzedaży produktów.</t>
  </si>
  <si>
    <t>- od jednostek powiązanych</t>
  </si>
  <si>
    <t xml:space="preserve"> w tym:</t>
  </si>
  <si>
    <t>Przychody netto ze sprzedaży produktów, towarów i materiałów,</t>
  </si>
  <si>
    <t>RACHUNEK   ZYSKÓW  I  STRAT                      wariant kalkulacyjny</t>
  </si>
  <si>
    <t xml:space="preserve">Koszty sprzedaży </t>
  </si>
  <si>
    <t>Koszt wytworzenia sprzedanych produktów</t>
  </si>
  <si>
    <t>koszty leasigu operacyjnego</t>
  </si>
  <si>
    <t>5.1.</t>
  </si>
  <si>
    <t>5.2.</t>
  </si>
  <si>
    <t>5.3.</t>
  </si>
  <si>
    <t>Wynik finansowy po opodatkowaniu (10-11)</t>
  </si>
  <si>
    <t>Wynik finansowy przed opodatkowaniem (3-9)</t>
  </si>
  <si>
    <t>zużycie   materiałów i energii</t>
  </si>
  <si>
    <t>5.4.</t>
  </si>
  <si>
    <t>wsk. udziału w przychodach razem (poz. 5c/3) w %</t>
  </si>
  <si>
    <t>wsk. udziału w przychodach  ze sprzedaży (poz. 5b/1) w %</t>
  </si>
  <si>
    <t>5.5.</t>
  </si>
  <si>
    <t>wsk udział %  poz. 5.5 / 5</t>
  </si>
  <si>
    <r>
      <rPr>
        <b/>
        <sz val="9"/>
        <rFont val="Arial"/>
        <family val="2"/>
        <charset val="238"/>
      </rPr>
      <t>koszty inne</t>
    </r>
    <r>
      <rPr>
        <sz val="9"/>
        <rFont val="Arial"/>
        <family val="2"/>
        <charset val="238"/>
      </rPr>
      <t xml:space="preserve"> /pozostałe operacyjne, finansowe poza odsetkami, straty nadzwyczajne/</t>
    </r>
  </si>
  <si>
    <t>pozostałe ( poz. 5 - 5.1 -5.2-5.3-5.4)</t>
  </si>
  <si>
    <t>Przychody ze sprzedaży towarów, produktów i materiałów usług ,z tego:</t>
  </si>
  <si>
    <t>wsk udziału w % (poz 5.1 / 1a)</t>
  </si>
  <si>
    <t>5.I.</t>
  </si>
  <si>
    <t xml:space="preserve">Razem koszty 5a+5b+5c </t>
  </si>
  <si>
    <t>Podział kosztów poz. 5 na  koszty rodzajowe(5.1.+5.2.+5.3.+5.4.+5.5)</t>
  </si>
  <si>
    <t>Podsumowanie danych finansowych  sporządzonych przez wnioskodawcę</t>
  </si>
  <si>
    <t>arkusz</t>
  </si>
  <si>
    <t>LP.w arkuszu</t>
  </si>
  <si>
    <t>uproszczony_rzis</t>
  </si>
  <si>
    <t>aktywa trwałe_prognoza</t>
  </si>
  <si>
    <t xml:space="preserve"> b)pozostałe środki trwałe                                                                                                            amortyzacja</t>
  </si>
  <si>
    <t xml:space="preserve">Środki trwałe w budowie        </t>
  </si>
  <si>
    <r>
      <t xml:space="preserve">wydatki poniesione w okresie  - zwiększające stan </t>
    </r>
    <r>
      <rPr>
        <b/>
        <sz val="9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</si>
  <si>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9"/>
        <rFont val="Arial CE"/>
        <charset val="238"/>
      </rPr>
      <t>śr trwałych</t>
    </r>
    <r>
      <rPr>
        <sz val="9"/>
        <rFont val="Arial CE"/>
        <charset val="238"/>
      </rPr>
      <t xml:space="preserve"> w bieżącym okresie</t>
    </r>
  </si>
  <si>
    <r>
      <rPr>
        <b/>
        <sz val="9"/>
        <rFont val="Arial"/>
        <family val="2"/>
        <charset val="238"/>
      </rPr>
      <t>Inne aktywa trwałe</t>
    </r>
    <r>
      <rPr>
        <sz val="9"/>
        <rFont val="Arial"/>
        <family val="2"/>
        <charset val="238"/>
      </rPr>
      <t xml:space="preserve"> - </t>
    </r>
    <r>
      <rPr>
        <b/>
        <sz val="9"/>
        <rFont val="Arial"/>
        <family val="2"/>
        <charset val="238"/>
      </rPr>
      <t>stan netto na koniec okresu</t>
    </r>
  </si>
  <si>
    <t>uproszczony bilans</t>
  </si>
  <si>
    <t>Inne aktywa /pozostałe - np.nalezności  z tytułu VAT, udzielone pożyczki krótkoterminowe/</t>
  </si>
  <si>
    <t>inne zobowiązania  długoterminowe  / w tym leasing finansowy /- stan zobowiązania na koniec okresu</t>
  </si>
  <si>
    <t>Podpis</t>
  </si>
  <si>
    <t>Data wydruku:</t>
  </si>
  <si>
    <t xml:space="preserve"> Pełna księgowość - wariant kalkulacyjny</t>
  </si>
  <si>
    <r>
      <t xml:space="preserve">           b)pozostałe środki trwałe                  </t>
    </r>
    <r>
      <rPr>
        <b/>
        <sz val="9"/>
        <rFont val="Arial CE"/>
        <charset val="238"/>
      </rPr>
      <t xml:space="preserve"> nabycie</t>
    </r>
  </si>
  <si>
    <r>
      <t xml:space="preserve">b) pozostałe środki trwałe                  </t>
    </r>
    <r>
      <rPr>
        <b/>
        <sz val="9"/>
        <rFont val="Arial CE"/>
        <charset val="238"/>
      </rPr>
      <t xml:space="preserve">     zbycie</t>
    </r>
  </si>
  <si>
    <r>
      <t xml:space="preserve">a) grunty                                                </t>
    </r>
    <r>
      <rPr>
        <b/>
        <sz val="9"/>
        <rFont val="Arial CE"/>
        <charset val="238"/>
      </rPr>
      <t xml:space="preserve">  zbycie</t>
    </r>
  </si>
  <si>
    <r>
      <t xml:space="preserve">           a) grunty                                            </t>
    </r>
    <r>
      <rPr>
        <b/>
        <sz val="9"/>
        <rFont val="Arial CE"/>
        <charset val="238"/>
      </rPr>
      <t xml:space="preserve"> nabycie </t>
    </r>
  </si>
  <si>
    <t>Zużycie   materiałów i energii</t>
  </si>
  <si>
    <t>Informacje dodatkowe do ewentualnego uzupełnienia</t>
  </si>
  <si>
    <t>zobowiązania pozabilansowe</t>
  </si>
  <si>
    <t>zapadłe raty kapitałowe kredytów  w okresie</t>
  </si>
  <si>
    <t xml:space="preserve">raty kapitałowe leasingu finansowego i innych zobowiązań </t>
  </si>
  <si>
    <t>wskaźnik marży handlowej w ułamku poz. (1b-4)/1b</t>
  </si>
  <si>
    <t>wskaźnik  marży handlowej - (przychody ze sprzedaży  towarów - koszty towarów sprzedanych)/przychody -w ułamku</t>
  </si>
  <si>
    <t>wskaźnik  marży - udział zuzycia sur /przych ze sprzed produktów w ułamku</t>
  </si>
  <si>
    <t>np..  z dzialalności dotychczasowej</t>
  </si>
  <si>
    <t>z nowej działalności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</si>
  <si>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</si>
  <si>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</si>
  <si>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>5.1.a.</t>
  </si>
  <si>
    <t>5.5.a.</t>
  </si>
  <si>
    <t xml:space="preserve">                     Kwota w zł.   za</t>
  </si>
  <si>
    <t>Suma  w złotych  za  okres</t>
  </si>
  <si>
    <t xml:space="preserve">                                         wstawić ilość miesięcy działania  firmy w okresie ( od 0 do 12)</t>
  </si>
  <si>
    <t xml:space="preserve"> proszę wypełniać tylko białe pola</t>
  </si>
  <si>
    <t xml:space="preserve"> proszę wypełniać tylko białe pola i ewentualnie różowe</t>
  </si>
  <si>
    <t>Zobowiązania z  tytułu dostaw i usług</t>
  </si>
  <si>
    <t>Instrukcja obsługi Formularza  ”pełna księgowość – wariant kalkulacyjny”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</si>
  <si>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</si>
  <si>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</si>
  <si>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</si>
  <si>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</si>
  <si>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</si>
  <si>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</si>
  <si>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</si>
  <si>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</si>
  <si>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RZIS_kalkulacyjny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</si>
  <si>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</si>
  <si>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</si>
  <si>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</si>
  <si>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</si>
  <si>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</si>
  <si>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</si>
  <si>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</si>
  <si>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</si>
  <si>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</si>
  <si>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</si>
  <si>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RZIS_kalkulacyjny”.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</si>
  <si>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</si>
  <si>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</si>
  <si>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</si>
  <si>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</si>
  <si>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</si>
  <si>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</si>
  <si>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kalkulacyjnym.</t>
  </si>
  <si>
    <t>5. Pod rachunkiem  znajdują się informacje dodatkowe zawierające niektóre koszty rodzajowe – które należy wypełnić</t>
  </si>
  <si>
    <t>W tej zakładce 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</si>
  <si>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</si>
  <si>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W zakładce tej widoczne są  informacje:</t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</si>
  <si>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</si>
  <si>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</si>
  <si>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Dane historyczne generują się automatycznie  w komórkach kolorowych a dane prognozowane należy wpisać w pola białe i ewentualnie różowe</t>
  </si>
  <si>
    <t>- wartości sprzedanych towarów i materiałów</t>
  </si>
  <si>
    <t>- zużycia materiałów i energii</t>
  </si>
  <si>
    <t>- pozostałych kosztów</t>
  </si>
  <si>
    <t xml:space="preserve"> wstawiając wartości prognozowanych  wskaźników lub akceptując  wskaźniki wyliczone domyślnie.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</si>
  <si>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</si>
  <si>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</si>
  <si>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</si>
  <si>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</si>
  <si>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</si>
  <si>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</si>
  <si>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</si>
  <si>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</si>
  <si>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</si>
  <si>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</si>
  <si>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</si>
  <si>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</si>
  <si>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</si>
  <si>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</si>
  <si>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</si>
  <si>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</si>
  <si>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</si>
  <si>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</si>
  <si>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</si>
  <si>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</si>
  <si>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</si>
  <si>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</si>
  <si>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</si>
  <si>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</si>
  <si>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r>
      <t xml:space="preserve">Komórki białe z pozycji od 9 do 10b należy wypełnić w przypadku posiadania przez firmę na koniec okresu bieżącego kredytów i pożyczek i/lub innych zobowiązań długoterminowych. Należy wypełniać dane dotyczące spłat lub wypłat  </t>
    </r>
    <r>
      <rPr>
        <b/>
        <sz val="11"/>
        <color indexed="8"/>
        <rFont val="Calibri"/>
        <family val="2"/>
        <charset val="238"/>
      </rPr>
      <t>dotychczasowych</t>
    </r>
    <r>
      <rPr>
        <sz val="11"/>
        <color indexed="8"/>
        <rFont val="Calibri"/>
        <family val="2"/>
        <charset val="238"/>
      </rPr>
      <t xml:space="preserve"> kredytów i innych zobowiązań  na podstawie  obowiązujących umów. Jeśli firma posiada wiele kredytów, należy do formularza wpisywać dane łączne .</t>
    </r>
  </si>
  <si>
    <t>VIII. Arkusz /zakładka/ „7_podsumowanie”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</si>
  <si>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</si>
  <si>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dywidendy,pobrania włascicielskie - w danym okresie</t>
  </si>
  <si>
    <t>dane inne</t>
  </si>
  <si>
    <t xml:space="preserve">I. Dywidendy i udziały w zyskach, w tym </t>
  </si>
  <si>
    <t>II. Odsetki , w tym</t>
  </si>
  <si>
    <t xml:space="preserve"> - od jednostek powiązanych</t>
  </si>
  <si>
    <t>V. Inne</t>
  </si>
  <si>
    <t>I. Odsetki, w tym</t>
  </si>
  <si>
    <t xml:space="preserve"> dla jednostek powiązanych</t>
  </si>
  <si>
    <t xml:space="preserve">II. Strata z tytułu rozchodu aktywów finansowych, w tym </t>
  </si>
  <si>
    <t>III. Aktualizacja wartości aktywów finansowych</t>
  </si>
  <si>
    <t>IV. Inne</t>
  </si>
  <si>
    <t>to ukryć na stałe</t>
  </si>
  <si>
    <t>ZYSK (STRATA) BRUTTU (I+J+K)</t>
  </si>
  <si>
    <t>ZYSK  ( STRATA )  NETTO   (L-M-N)</t>
  </si>
  <si>
    <t>2. Od pozostałych jednostek, w których jednostka posiada zaangażowanie w kapitale</t>
  </si>
  <si>
    <t>3. Od pozostałych jednostek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</si>
  <si>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</si>
  <si>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</si>
  <si>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</si>
  <si>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3. Należności od pozostałych jednostek</t>
  </si>
  <si>
    <t>C.</t>
  </si>
  <si>
    <t>Należne  wpłaty na kapitał podstawowy</t>
  </si>
  <si>
    <t>D.</t>
  </si>
  <si>
    <t xml:space="preserve">Udziały (akcje) własne </t>
  </si>
  <si>
    <t>Kapitał /fundusz/ zapasowy,w tym</t>
  </si>
  <si>
    <t>nadwyżka wartości sprzedaży (wartości emisyjnej) nad wartością nominalną udziałów (akcji)</t>
  </si>
  <si>
    <t>Kapitał /fundusz /   z aktualizacji wyceny , w tym</t>
  </si>
  <si>
    <t>z tytułu aktualizacji wartości godziwej</t>
  </si>
  <si>
    <t xml:space="preserve">IV. </t>
  </si>
  <si>
    <t>tworzone zgodnie z umową (statutem) spółki</t>
  </si>
  <si>
    <t>na udziały (akcje) własne</t>
  </si>
  <si>
    <t>2. Wobec pozostałych jednostek, w których jednostka posiada zaangażowanie w kapitale</t>
  </si>
  <si>
    <t>3. Wobec pozostałych jednostek</t>
  </si>
  <si>
    <t>d) zobowiązania wekslowe</t>
  </si>
  <si>
    <t>2. Zobowiązania wobec pozostałych jednostek, w których jednostka posiada zaangażowanie w kapitale</t>
  </si>
  <si>
    <t>a) z tyt.dostaw i usług,o okresie wymagaln.:</t>
  </si>
  <si>
    <t>Inne aktywa /pozostałe obrotowe- np.nalezności  z tytułu VAT, udzielone pożyczki krótkoterminowe plus nalezne wpłaty  na kapitał podstawowy plus udziały (akcje) własne /</t>
  </si>
  <si>
    <t>Kapitał właściciela</t>
  </si>
  <si>
    <t>a) od jednostek powiązanych,</t>
  </si>
  <si>
    <t xml:space="preserve">III. Zysk z tytułu rozchodu aktywów finansowych, </t>
  </si>
  <si>
    <t>IV. Aktualizacja Wartości aktywów finansowych</t>
  </si>
  <si>
    <t>Zysk z tytułu rozchodu niefinansowych aktywów trwałych</t>
  </si>
  <si>
    <t>b) od jednostek pozostałych</t>
  </si>
  <si>
    <r>
      <t xml:space="preserve">Formularz danych dodatkowych         </t>
    </r>
    <r>
      <rPr>
        <sz val="12"/>
        <color indexed="10"/>
        <rFont val="Calibri"/>
        <family val="2"/>
        <charset val="238"/>
      </rPr>
      <t xml:space="preserve">  </t>
    </r>
    <r>
      <rPr>
        <sz val="10"/>
        <color indexed="10"/>
        <rFont val="Calibri"/>
        <family val="2"/>
        <charset val="238"/>
      </rPr>
      <t xml:space="preserve"> proszę wypełniać tylko białe pola</t>
    </r>
    <r>
      <rPr>
        <sz val="12"/>
        <color indexed="10"/>
        <rFont val="Calibri"/>
        <family val="2"/>
        <charset val="238"/>
      </rPr>
      <t xml:space="preserve"> /lub ewentualnie różowe/</t>
    </r>
  </si>
  <si>
    <r>
      <rPr>
        <b/>
        <sz val="9"/>
        <rFont val="Calibri"/>
        <family val="2"/>
      </rPr>
      <t>koszty inne</t>
    </r>
    <r>
      <rPr>
        <sz val="9"/>
        <rFont val="Calibri"/>
        <family val="2"/>
      </rPr>
      <t xml:space="preserve"> /pozostałe operacyjne, finansowe poza odsetkami, straty nadzwyczajne/</t>
    </r>
  </si>
  <si>
    <r>
      <t xml:space="preserve">a) grunty                                            </t>
    </r>
    <r>
      <rPr>
        <b/>
        <sz val="11"/>
        <rFont val="Calibri"/>
        <family val="2"/>
      </rPr>
      <t xml:space="preserve">  zbycie</t>
    </r>
  </si>
  <si>
    <r>
      <t xml:space="preserve"> b) pozostałe środki trwałe            </t>
    </r>
    <r>
      <rPr>
        <b/>
        <sz val="11"/>
        <rFont val="Calibri"/>
        <family val="2"/>
      </rPr>
      <t xml:space="preserve">   zbycie</t>
    </r>
  </si>
  <si>
    <r>
      <t xml:space="preserve">         a) grunty                                                 </t>
    </r>
    <r>
      <rPr>
        <b/>
        <sz val="11"/>
        <rFont val="Calibri"/>
        <family val="2"/>
      </rPr>
      <t xml:space="preserve"> nabycie </t>
    </r>
  </si>
  <si>
    <r>
      <t xml:space="preserve">         b)pozostałe środki trwałe                   </t>
    </r>
    <r>
      <rPr>
        <b/>
        <sz val="11"/>
        <rFont val="Calibri"/>
        <family val="2"/>
      </rPr>
      <t xml:space="preserve"> nabycie</t>
    </r>
  </si>
  <si>
    <r>
      <t xml:space="preserve"> b)pozostałe środki trwałe                  </t>
    </r>
    <r>
      <rPr>
        <b/>
        <sz val="11"/>
        <rFont val="Calibri"/>
        <family val="2"/>
      </rPr>
      <t>amortyzacja</t>
    </r>
  </si>
  <si>
    <r>
      <t xml:space="preserve">wydatki poniesione w okresie  - zwiększające stan </t>
    </r>
    <r>
      <rPr>
        <b/>
        <sz val="11"/>
        <rFont val="Calibri"/>
        <family val="2"/>
      </rPr>
      <t>śr trwałych w budowie</t>
    </r>
  </si>
  <si>
    <r>
      <t xml:space="preserve">środki  które zwiększyły wartość/stan/ </t>
    </r>
    <r>
      <rPr>
        <b/>
        <sz val="11"/>
        <rFont val="Calibri"/>
        <family val="2"/>
      </rPr>
      <t>śr trwałych</t>
    </r>
    <r>
      <rPr>
        <sz val="11"/>
        <rFont val="Calibri"/>
        <family val="2"/>
      </rPr>
      <t xml:space="preserve"> w bieżącym okresie</t>
    </r>
  </si>
  <si>
    <r>
      <rPr>
        <b/>
        <sz val="11"/>
        <rFont val="Calibri"/>
        <family val="2"/>
      </rPr>
      <t>Inne aktywa trwałe</t>
    </r>
    <r>
      <rPr>
        <sz val="11"/>
        <rFont val="Calibri"/>
        <family val="2"/>
      </rPr>
      <t xml:space="preserve"> - </t>
    </r>
    <r>
      <rPr>
        <b/>
        <sz val="11"/>
        <rFont val="Calibri"/>
        <family val="2"/>
      </rPr>
      <t>stan netto na koniec okresu</t>
    </r>
  </si>
  <si>
    <t>wskaźnik marży handlowej poz. (1b-4)/1b w %</t>
  </si>
  <si>
    <t>wskaźnik marży brutto poz.( 1a-5a)/1a  w %</t>
  </si>
  <si>
    <t>wsk udziału (poz 5.1 / 1a)  w %</t>
  </si>
  <si>
    <t>wsk udziału poz. 5.5 / 5  w %</t>
  </si>
  <si>
    <t>wpisz tu nazwę firmy w akuszu 1</t>
  </si>
  <si>
    <t>MJbc</t>
  </si>
  <si>
    <t>Pożyczka Rozwojowa - Formularz projekcji finansowych dla pełnej księgowości (rachunek zysków i strat – wariant kalkulacyjny).</t>
  </si>
  <si>
    <t>4 okresy prognozy dla  pozostałych rodzajów pożyczek pojedynczych i  dla wersji  wszystkich rodzajów pożyczek łącznie</t>
  </si>
  <si>
    <t>3 okresy  prognozy dla  pojedynczej pożyczki obrotowej</t>
  </si>
  <si>
    <t xml:space="preserve"> ….wciśnij "+" dla 4 okresów projekcji                         …. wciśnij "-" dla 3 okresów projekcji</t>
  </si>
  <si>
    <t>nalezności  wykazane w aktywach  i przeterminowane powyżej 180 dni</t>
  </si>
  <si>
    <t>zobowiązania  z tytułu  dostaw i usług wykazane w pasywach  i przeterminowane powyżej 180 dni</t>
  </si>
  <si>
    <t>saldo kredytów  i pożyczek na cele obrotowe na koniec okresu</t>
  </si>
  <si>
    <t>Projekcje dotyczące zmian w aktywach trwałych                          dane w zł.</t>
  </si>
  <si>
    <r>
      <rPr>
        <b/>
        <sz val="10"/>
        <color rgb="FFFF0000"/>
        <rFont val="Calibri"/>
        <family val="2"/>
        <charset val="238"/>
        <scheme val="minor"/>
      </rPr>
      <t>4 okresy</t>
    </r>
    <r>
      <rPr>
        <sz val="10"/>
        <color rgb="FFFF0000"/>
        <rFont val="Calibri"/>
        <family val="2"/>
        <scheme val="minor"/>
      </rPr>
      <t xml:space="preserve"> prognozy dla  pozostałych rodzajów pożyczek pojedynczych i  dla wersji  wszystkich rodzajów pożyczek łącznie</t>
    </r>
  </si>
  <si>
    <t>Dane pozostałe w zł.</t>
  </si>
  <si>
    <t>Dane  o dotychczasowych zobowiązaniach finansowych w zł.</t>
  </si>
  <si>
    <t xml:space="preserve">Dane  o nowych kredytach i pożyczkach </t>
  </si>
  <si>
    <t xml:space="preserve">wnioskowana planowana pożyczka obrotowa </t>
  </si>
  <si>
    <t>wnioskowany okres pożyczki w m-cach</t>
  </si>
  <si>
    <t>planowana kwota wypłaty w danym okresie w zł.</t>
  </si>
  <si>
    <t>wnioskowana planowana pożyczka  inwestycyjno obrotowa - ogółem,</t>
  </si>
  <si>
    <t>12a</t>
  </si>
  <si>
    <t>w tym na cele obrotowe</t>
  </si>
  <si>
    <t xml:space="preserve">wnioskowana planowana pożyczka  hipoteczna </t>
  </si>
  <si>
    <t>planowane zaciągnięcie innych kredytów i pozyczek spłacanych ratalnie</t>
  </si>
  <si>
    <t>planowany okres kredytów pożyczek  w m-cach</t>
  </si>
  <si>
    <t>planowana / łączna/ kwota wypłat w danym okresie w zł.</t>
  </si>
  <si>
    <t>Uwaga: w zakładkach 2, 4, 5 oraz 6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</si>
  <si>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t xml:space="preserve"> Przykładowo: firma jest zarejestrowana 15 marca 2023 r.,  a okres bieżący za który są dane finansowe kończy się we wrześniu 2024 r.</t>
  </si>
  <si>
    <t>Należy wybrać  „2022” r.  jako pierwszy okres ubiegły i  wpisać „0” miesięcy jako rzeczywisty  czas funkcjonowania , „2023” jako drugi okres ubiegły  i „9” miesięcy  jako rzeczywisty  czas funkcjonowania w drugim okresie ubiegłym.</t>
  </si>
  <si>
    <t>Jako okres bieżący należy wybrać „styczeń-wrzesień”  (2024 automatycznie się pojawi)i  9 miesięcy jako rzeczywisty czas funkcjonowania w okresie bieżącym.</t>
  </si>
  <si>
    <t>Jeśli firma została zarejestrowana 15 lipca 2024 r. a ostatnie dane finansowe są na koniec września   2024 to:</t>
  </si>
  <si>
    <t xml:space="preserve"> - należy wybrać  „2022” r.  jako  pierwszy okres ubiegły i „0” miesięcy jako rzeczywisty  czas funkcjonowania w okresie ubiegłym.</t>
  </si>
  <si>
    <t xml:space="preserve"> -  należy wybrać  „2023” r.  jako drugi okres ubiegły i „0” miesięcy  jako rzeczywisty  czas funkcjonowania w  drugim okresie ubiegłym.</t>
  </si>
  <si>
    <t xml:space="preserve"> - jako okres bieżący należy wybrać  „styczeń-wrzesień”  (2024 automatycznie się pojawi) i  2 miesiące jako rzeczywisty czas funkcjonowania w okresie bieżącym.</t>
  </si>
  <si>
    <r>
      <t xml:space="preserve">Pozycje 11 - 14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(nowych, tj. planowanych po dniu wypełnienia formularza).</t>
    </r>
  </si>
  <si>
    <t>W poz. 15. - komórki białe - wpisuje się w okresach prognoz - tzw. zobowiązania pozabilansowe, których przykładem jest wartość udzielonych poręczeń  innym firmom i osobom. Do komórek wpisuje się stan tych poręczeń na koniec okresu. Dane w okresach historycznych przenoszą się  w tej pozycji automatycznie po ich wypełnieniu  z zakładki 3  z Informacji dodatkowych.</t>
  </si>
  <si>
    <t>3.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</si>
  <si>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4. W pozycjach 4, 5.1. oraz  5.5.    pokazane  zostały czerwoną czcionką  wskaźniki marży,  które  w okresach historycznych wyliczają  się automatycznie po wstawieniu danych do zakładki 1. Wskaźniki te pomagają w prognozowaniu i weryfikacji   kwot przychodów i kosztów , gdyż ich gwałtowne zmiany  w większości przypadków  są mało prawdopodobne.  W  oparciu o to   Wnioskodawca  może korygować  własne założenia przyjęte np. w biznes planie.  W okresach prognozy  wskaźniki te pokazują się  domyślnie w wysokości  odpowiadającej  wskaźnikom z okresu aktualnego. Wnioskodawca  może   wyliczyć  prognozowane dane :</t>
  </si>
  <si>
    <t>5.  W poz. 5.5. pokazującej koszty komórki  w okresach prognozy ,  jako  różowe wyliczają się automatycznie o ile wstawiony jest w komórce poniżej  wskaźnik bądź też  wnioskodawca  może w nich wpisać prognozowane wartości   niezależnie od wpisanego poniżej wskaźnika</t>
  </si>
  <si>
    <r>
      <t xml:space="preserve">6.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</si>
  <si>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7.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</si>
  <si>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 xml:space="preserve">8.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</si>
  <si>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9. Należy zaznaczyć, iż pokazany na samym dole wynik ma jedynie charakter wstępny, orientacyjny,  gdyż  nie uwzględnia kosztów finansowych prognozowanych nowych zobowiązań, które  wyliczy  Pożyczkodawca,</t>
  </si>
  <si>
    <t>zobowiązania pozabilansowe/np.. poręczenia/- stan w zł.</t>
  </si>
  <si>
    <t>Koszty razem (4+5+6+7)</t>
  </si>
  <si>
    <t>Informacje dodatkowe do uzupełnienia w przypadku  dokonania  w jakimś okresie  sprzedaży  środków trwałych</t>
  </si>
  <si>
    <t>Wartość netto sprzedanych  środków trwałych  w danym okresie</t>
  </si>
  <si>
    <t>3 BILANS pełny</t>
  </si>
  <si>
    <t>92 i-k komórki dla nowych danych  do zaciągnięcia do matrycy do arkusza "Bilans pełny" do komórek i_k 90</t>
  </si>
  <si>
    <t>13 12 2025</t>
  </si>
  <si>
    <t>21 01 2026</t>
  </si>
  <si>
    <t>przeniesienie formul  z G-J 36 do G-J 35</t>
  </si>
  <si>
    <t>Wersja formularza: Kalkulacyjna 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</si>
</sst>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  <numFmt numFmtId="166" formatCode="#,##0.0"/>
  </numFmts>
  <fonts count="97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Arial CE"/>
      <charset val="238"/>
    </font>
    <font>
      <sz val="10"/>
      <color indexed="10"/>
      <name val="Arial CE"/>
      <charset val="238"/>
    </font>
    <font>
      <b/>
      <sz val="9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0"/>
      <color theme="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  <xf numFmtId="0" fontId="60" fillId="0" borderId="0"/>
    <xf numFmtId="0" fontId="60" fillId="0" borderId="0"/>
    <xf numFmtId="0" fontId="60" fillId="0" borderId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938">
    <xf numFmtId="0" fontId="0" fillId="0" borderId="0" xfId="0"/>
    <xf numFmtId="0" fontId="0" fillId="2" borderId="0" xfId="0" applyFill="1"/>
    <xf numFmtId="0" fontId="6" fillId="0" borderId="0" xfId="5" applyProtection="1">
      <protection locked="0"/>
    </xf>
    <xf numFmtId="2" fontId="6" fillId="0" borderId="0" xfId="5" applyNumberFormat="1" applyProtection="1">
      <protection locked="0"/>
    </xf>
    <xf numFmtId="0" fontId="6" fillId="0" borderId="0" xfId="5" applyAlignment="1" applyProtection="1">
      <alignment horizontal="center" vertical="top"/>
      <protection locked="0"/>
    </xf>
    <xf numFmtId="0" fontId="20" fillId="0" borderId="0" xfId="5" applyFont="1" applyProtection="1">
      <protection locked="0"/>
    </xf>
    <xf numFmtId="0" fontId="21" fillId="0" borderId="0" xfId="5" applyFont="1" applyProtection="1">
      <protection locked="0"/>
    </xf>
    <xf numFmtId="0" fontId="6" fillId="0" borderId="0" xfId="5"/>
    <xf numFmtId="0" fontId="6" fillId="0" borderId="0" xfId="5" applyAlignment="1">
      <alignment horizontal="center" vertical="center"/>
    </xf>
    <xf numFmtId="0" fontId="6" fillId="3" borderId="0" xfId="5" applyFill="1"/>
    <xf numFmtId="0" fontId="6" fillId="3" borderId="0" xfId="5" applyFill="1" applyAlignment="1">
      <alignment horizontal="center" vertical="center"/>
    </xf>
    <xf numFmtId="0" fontId="6" fillId="0" borderId="0" xfId="5" applyAlignment="1">
      <alignment vertical="center"/>
    </xf>
    <xf numFmtId="0" fontId="6" fillId="3" borderId="0" xfId="5" applyFill="1" applyAlignment="1">
      <alignment vertical="center"/>
    </xf>
    <xf numFmtId="0" fontId="23" fillId="4" borderId="1" xfId="5" applyFont="1" applyFill="1" applyBorder="1" applyAlignment="1" applyProtection="1">
      <alignment horizontal="left" vertical="center" wrapText="1"/>
      <protection hidden="1"/>
    </xf>
    <xf numFmtId="0" fontId="2" fillId="4" borderId="2" xfId="5" applyFont="1" applyFill="1" applyBorder="1" applyAlignment="1" applyProtection="1">
      <alignment vertical="center" wrapText="1"/>
      <protection hidden="1"/>
    </xf>
    <xf numFmtId="0" fontId="38" fillId="5" borderId="2" xfId="0" applyFont="1" applyFill="1" applyBorder="1" applyAlignment="1" applyProtection="1">
      <alignment vertical="center" wrapText="1"/>
      <protection hidden="1"/>
    </xf>
    <xf numFmtId="0" fontId="38" fillId="5" borderId="1" xfId="0" applyFont="1" applyFill="1" applyBorder="1" applyAlignment="1" applyProtection="1">
      <alignment vertical="center" wrapText="1"/>
      <protection hidden="1"/>
    </xf>
    <xf numFmtId="0" fontId="39" fillId="4" borderId="1" xfId="0" applyFont="1" applyFill="1" applyBorder="1" applyAlignment="1" applyProtection="1">
      <alignment horizontal="center" vertical="center" wrapText="1"/>
      <protection hidden="1"/>
    </xf>
    <xf numFmtId="1" fontId="4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4" fillId="4" borderId="4" xfId="5" applyFont="1" applyFill="1" applyBorder="1" applyAlignment="1" applyProtection="1">
      <alignment vertical="center" wrapText="1"/>
      <protection hidden="1"/>
    </xf>
    <xf numFmtId="0" fontId="44" fillId="4" borderId="5" xfId="5" applyFont="1" applyFill="1" applyBorder="1" applyProtection="1">
      <protection hidden="1"/>
    </xf>
    <xf numFmtId="0" fontId="45" fillId="4" borderId="1" xfId="0" applyFont="1" applyFill="1" applyBorder="1" applyAlignment="1" applyProtection="1">
      <alignment horizontal="center" vertical="center"/>
      <protection hidden="1"/>
    </xf>
    <xf numFmtId="3" fontId="6" fillId="6" borderId="1" xfId="5" applyNumberFormat="1" applyFill="1" applyBorder="1" applyProtection="1">
      <protection locked="0"/>
    </xf>
    <xf numFmtId="0" fontId="42" fillId="4" borderId="1" xfId="0" applyFont="1" applyFill="1" applyBorder="1" applyAlignment="1" applyProtection="1">
      <alignment horizontal="center" vertical="center"/>
      <protection hidden="1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3" fontId="6" fillId="6" borderId="1" xfId="5" applyNumberFormat="1" applyFill="1" applyBorder="1" applyAlignment="1" applyProtection="1">
      <alignment vertical="center"/>
      <protection locked="0"/>
    </xf>
    <xf numFmtId="0" fontId="25" fillId="4" borderId="1" xfId="5" applyFont="1" applyFill="1" applyBorder="1" applyAlignment="1">
      <alignment horizontal="center"/>
    </xf>
    <xf numFmtId="0" fontId="2" fillId="5" borderId="2" xfId="5" applyFont="1" applyFill="1" applyBorder="1" applyAlignment="1">
      <alignment horizontal="center" vertical="center" wrapText="1"/>
    </xf>
    <xf numFmtId="3" fontId="26" fillId="7" borderId="1" xfId="5" applyNumberFormat="1" applyFont="1" applyFill="1" applyBorder="1" applyAlignment="1">
      <alignment vertical="center" wrapText="1"/>
    </xf>
    <xf numFmtId="3" fontId="2" fillId="4" borderId="1" xfId="5" applyNumberFormat="1" applyFont="1" applyFill="1" applyBorder="1" applyAlignment="1">
      <alignment vertical="center" wrapText="1"/>
    </xf>
    <xf numFmtId="3" fontId="26" fillId="5" borderId="1" xfId="5" applyNumberFormat="1" applyFont="1" applyFill="1" applyBorder="1" applyAlignment="1">
      <alignment vertical="center" wrapText="1"/>
    </xf>
    <xf numFmtId="0" fontId="38" fillId="5" borderId="2" xfId="0" applyFont="1" applyFill="1" applyBorder="1" applyAlignment="1">
      <alignment vertical="center" wrapText="1"/>
    </xf>
    <xf numFmtId="0" fontId="38" fillId="5" borderId="1" xfId="0" applyFont="1" applyFill="1" applyBorder="1" applyAlignment="1">
      <alignment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2" fillId="4" borderId="1" xfId="5" applyFont="1" applyFill="1" applyBorder="1" applyAlignment="1">
      <alignment horizontal="center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44" fillId="4" borderId="2" xfId="5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/>
    </xf>
    <xf numFmtId="0" fontId="2" fillId="4" borderId="2" xfId="5" applyFont="1" applyFill="1" applyBorder="1" applyAlignment="1">
      <alignment horizontal="left" vertical="center" wrapText="1"/>
    </xf>
    <xf numFmtId="0" fontId="44" fillId="4" borderId="2" xfId="5" applyFont="1" applyFill="1" applyBorder="1" applyAlignment="1">
      <alignment horizontal="left" vertical="center" wrapText="1"/>
    </xf>
    <xf numFmtId="0" fontId="25" fillId="4" borderId="1" xfId="5" applyFont="1" applyFill="1" applyBorder="1" applyAlignment="1">
      <alignment horizontal="left" vertical="center"/>
    </xf>
    <xf numFmtId="0" fontId="2" fillId="4" borderId="2" xfId="5" applyFont="1" applyFill="1" applyBorder="1" applyAlignment="1">
      <alignment vertical="center" wrapText="1"/>
    </xf>
    <xf numFmtId="0" fontId="25" fillId="4" borderId="2" xfId="5" applyFont="1" applyFill="1" applyBorder="1" applyAlignment="1">
      <alignment horizontal="center" vertical="center"/>
    </xf>
    <xf numFmtId="0" fontId="2" fillId="4" borderId="1" xfId="5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3" fontId="25" fillId="5" borderId="1" xfId="0" applyNumberFormat="1" applyFont="1" applyFill="1" applyBorder="1"/>
    <xf numFmtId="0" fontId="25" fillId="4" borderId="1" xfId="0" applyFont="1" applyFill="1" applyBorder="1" applyAlignment="1">
      <alignment horizontal="center"/>
    </xf>
    <xf numFmtId="0" fontId="25" fillId="4" borderId="2" xfId="5" applyFont="1" applyFill="1" applyBorder="1" applyAlignment="1">
      <alignment vertical="center"/>
    </xf>
    <xf numFmtId="0" fontId="2" fillId="4" borderId="2" xfId="5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wrapText="1"/>
    </xf>
    <xf numFmtId="0" fontId="45" fillId="4" borderId="1" xfId="0" applyFont="1" applyFill="1" applyBorder="1"/>
    <xf numFmtId="2" fontId="45" fillId="2" borderId="1" xfId="1" applyNumberFormat="1" applyFont="1" applyFill="1" applyBorder="1" applyAlignment="1" applyProtection="1">
      <alignment horizontal="right"/>
    </xf>
    <xf numFmtId="0" fontId="45" fillId="4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/>
    </xf>
    <xf numFmtId="0" fontId="48" fillId="4" borderId="1" xfId="0" applyFont="1" applyFill="1" applyBorder="1"/>
    <xf numFmtId="0" fontId="45" fillId="4" borderId="1" xfId="0" applyFont="1" applyFill="1" applyBorder="1" applyAlignment="1">
      <alignment horizontal="center"/>
    </xf>
    <xf numFmtId="0" fontId="48" fillId="4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wrapText="1"/>
    </xf>
    <xf numFmtId="0" fontId="6" fillId="4" borderId="1" xfId="5" applyFill="1" applyBorder="1" applyAlignment="1">
      <alignment horizontal="right"/>
    </xf>
    <xf numFmtId="0" fontId="1" fillId="5" borderId="1" xfId="5" applyFont="1" applyFill="1" applyBorder="1"/>
    <xf numFmtId="1" fontId="26" fillId="5" borderId="2" xfId="5" applyNumberFormat="1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/>
    </xf>
    <xf numFmtId="1" fontId="2" fillId="5" borderId="2" xfId="5" applyNumberFormat="1" applyFont="1" applyFill="1" applyBorder="1" applyAlignment="1">
      <alignment horizontal="center" vertical="center" wrapText="1"/>
    </xf>
    <xf numFmtId="0" fontId="6" fillId="5" borderId="1" xfId="5" applyFill="1" applyBorder="1"/>
    <xf numFmtId="0" fontId="29" fillId="8" borderId="2" xfId="5" applyFont="1" applyFill="1" applyBorder="1" applyAlignment="1">
      <alignment horizontal="center" vertical="center" wrapText="1"/>
    </xf>
    <xf numFmtId="0" fontId="26" fillId="8" borderId="2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vertical="center" wrapText="1"/>
    </xf>
    <xf numFmtId="3" fontId="6" fillId="8" borderId="1" xfId="5" applyNumberFormat="1" applyFill="1" applyBorder="1"/>
    <xf numFmtId="0" fontId="29" fillId="8" borderId="1" xfId="5" applyFont="1" applyFill="1" applyBorder="1" applyAlignment="1">
      <alignment horizontal="center" vertical="center" wrapText="1"/>
    </xf>
    <xf numFmtId="0" fontId="29" fillId="8" borderId="1" xfId="5" applyFont="1" applyFill="1" applyBorder="1" applyAlignment="1">
      <alignment wrapText="1"/>
    </xf>
    <xf numFmtId="0" fontId="30" fillId="4" borderId="1" xfId="5" applyFont="1" applyFill="1" applyBorder="1" applyAlignment="1">
      <alignment vertical="center"/>
    </xf>
    <xf numFmtId="3" fontId="6" fillId="4" borderId="1" xfId="5" applyNumberFormat="1" applyFill="1" applyBorder="1"/>
    <xf numFmtId="0" fontId="4" fillId="4" borderId="1" xfId="5" applyFont="1" applyFill="1" applyBorder="1" applyAlignment="1">
      <alignment vertical="center"/>
    </xf>
    <xf numFmtId="3" fontId="6" fillId="4" borderId="1" xfId="5" applyNumberFormat="1" applyFill="1" applyBorder="1" applyAlignment="1">
      <alignment vertical="center"/>
    </xf>
    <xf numFmtId="0" fontId="28" fillId="4" borderId="2" xfId="5" applyFont="1" applyFill="1" applyBorder="1" applyAlignment="1">
      <alignment vertical="center" wrapText="1"/>
    </xf>
    <xf numFmtId="3" fontId="2" fillId="4" borderId="2" xfId="5" applyNumberFormat="1" applyFont="1" applyFill="1" applyBorder="1" applyAlignment="1">
      <alignment vertical="center" wrapText="1"/>
    </xf>
    <xf numFmtId="0" fontId="26" fillId="8" borderId="1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horizontal="right" vertical="center" wrapText="1"/>
    </xf>
    <xf numFmtId="0" fontId="6" fillId="8" borderId="1" xfId="5" applyFill="1" applyBorder="1"/>
    <xf numFmtId="0" fontId="26" fillId="4" borderId="2" xfId="5" applyFont="1" applyFill="1" applyBorder="1" applyAlignment="1">
      <alignment vertical="center" wrapText="1"/>
    </xf>
    <xf numFmtId="3" fontId="26" fillId="4" borderId="2" xfId="5" applyNumberFormat="1" applyFont="1" applyFill="1" applyBorder="1" applyAlignment="1">
      <alignment vertical="center" wrapText="1"/>
    </xf>
    <xf numFmtId="0" fontId="6" fillId="4" borderId="1" xfId="5" applyFill="1" applyBorder="1" applyAlignment="1">
      <alignment vertical="center"/>
    </xf>
    <xf numFmtId="3" fontId="25" fillId="4" borderId="1" xfId="5" applyNumberFormat="1" applyFont="1" applyFill="1" applyBorder="1" applyAlignment="1">
      <alignment vertical="center"/>
    </xf>
    <xf numFmtId="0" fontId="26" fillId="5" borderId="1" xfId="5" applyFont="1" applyFill="1" applyBorder="1" applyAlignment="1">
      <alignment vertical="center" wrapText="1"/>
    </xf>
    <xf numFmtId="0" fontId="1" fillId="5" borderId="1" xfId="5" applyFont="1" applyFill="1" applyBorder="1" applyAlignment="1">
      <alignment horizontal="left" vertical="center"/>
    </xf>
    <xf numFmtId="0" fontId="29" fillId="7" borderId="1" xfId="5" applyFont="1" applyFill="1" applyBorder="1" applyAlignment="1">
      <alignment horizontal="center" vertical="center" wrapText="1"/>
    </xf>
    <xf numFmtId="0" fontId="26" fillId="7" borderId="1" xfId="5" applyFont="1" applyFill="1" applyBorder="1" applyAlignment="1">
      <alignment vertical="center" wrapText="1"/>
    </xf>
    <xf numFmtId="0" fontId="27" fillId="4" borderId="1" xfId="5" applyFont="1" applyFill="1" applyBorder="1" applyAlignment="1">
      <alignment horizontal="left" vertical="center" wrapText="1"/>
    </xf>
    <xf numFmtId="3" fontId="2" fillId="4" borderId="1" xfId="5" applyNumberFormat="1" applyFont="1" applyFill="1" applyBorder="1" applyAlignment="1">
      <alignment horizontal="right" vertical="center" wrapText="1"/>
    </xf>
    <xf numFmtId="0" fontId="26" fillId="7" borderId="1" xfId="5" applyFont="1" applyFill="1" applyBorder="1" applyAlignment="1">
      <alignment horizontal="left" vertical="center" wrapText="1"/>
    </xf>
    <xf numFmtId="3" fontId="26" fillId="7" borderId="1" xfId="5" applyNumberFormat="1" applyFont="1" applyFill="1" applyBorder="1" applyAlignment="1">
      <alignment horizontal="right" vertical="center" wrapText="1"/>
    </xf>
    <xf numFmtId="0" fontId="27" fillId="4" borderId="2" xfId="5" applyFont="1" applyFill="1" applyBorder="1" applyAlignment="1">
      <alignment vertical="center" wrapText="1"/>
    </xf>
    <xf numFmtId="0" fontId="26" fillId="8" borderId="1" xfId="5" applyFont="1" applyFill="1" applyBorder="1" applyAlignment="1">
      <alignment horizontal="left" vertical="center" wrapText="1"/>
    </xf>
    <xf numFmtId="3" fontId="2" fillId="4" borderId="6" xfId="5" applyNumberFormat="1" applyFont="1" applyFill="1" applyBorder="1" applyAlignment="1">
      <alignment vertical="center" wrapText="1"/>
    </xf>
    <xf numFmtId="0" fontId="30" fillId="4" borderId="2" xfId="5" applyFont="1" applyFill="1" applyBorder="1" applyAlignment="1">
      <alignment vertical="center"/>
    </xf>
    <xf numFmtId="0" fontId="29" fillId="7" borderId="2" xfId="5" applyFont="1" applyFill="1" applyBorder="1" applyAlignment="1">
      <alignment horizontal="center" vertical="center" wrapText="1"/>
    </xf>
    <xf numFmtId="0" fontId="26" fillId="7" borderId="2" xfId="5" applyFont="1" applyFill="1" applyBorder="1" applyAlignment="1">
      <alignment vertical="center" wrapText="1"/>
    </xf>
    <xf numFmtId="3" fontId="2" fillId="7" borderId="6" xfId="5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6" fillId="13" borderId="0" xfId="5" applyFill="1" applyAlignment="1" applyProtection="1">
      <alignment horizontal="center" vertical="top"/>
      <protection locked="0"/>
    </xf>
    <xf numFmtId="0" fontId="6" fillId="13" borderId="0" xfId="5" applyFill="1" applyProtection="1">
      <protection locked="0"/>
    </xf>
    <xf numFmtId="2" fontId="6" fillId="13" borderId="0" xfId="5" applyNumberFormat="1" applyFill="1" applyProtection="1">
      <protection locked="0"/>
    </xf>
    <xf numFmtId="0" fontId="33" fillId="0" borderId="0" xfId="0" applyFont="1" applyAlignment="1">
      <alignment vertical="center" wrapText="1"/>
    </xf>
    <xf numFmtId="0" fontId="27" fillId="4" borderId="6" xfId="5" applyFont="1" applyFill="1" applyBorder="1" applyAlignment="1">
      <alignment vertical="center" wrapText="1"/>
    </xf>
    <xf numFmtId="3" fontId="26" fillId="4" borderId="6" xfId="5" applyNumberFormat="1" applyFont="1" applyFill="1" applyBorder="1" applyAlignment="1">
      <alignment vertical="center" wrapText="1"/>
    </xf>
    <xf numFmtId="0" fontId="61" fillId="4" borderId="5" xfId="0" applyFont="1" applyFill="1" applyBorder="1" applyProtection="1">
      <protection hidden="1"/>
    </xf>
    <xf numFmtId="0" fontId="55" fillId="4" borderId="1" xfId="0" applyFont="1" applyFill="1" applyBorder="1" applyAlignment="1" applyProtection="1">
      <alignment vertical="center"/>
      <protection hidden="1"/>
    </xf>
    <xf numFmtId="0" fontId="6" fillId="15" borderId="0" xfId="5" applyFill="1" applyProtection="1">
      <protection locked="0"/>
    </xf>
    <xf numFmtId="0" fontId="6" fillId="15" borderId="0" xfId="5" applyFill="1" applyAlignment="1" applyProtection="1">
      <alignment horizontal="center" vertical="top"/>
      <protection locked="0"/>
    </xf>
    <xf numFmtId="2" fontId="6" fillId="15" borderId="0" xfId="5" applyNumberFormat="1" applyFill="1" applyProtection="1">
      <protection locked="0"/>
    </xf>
    <xf numFmtId="0" fontId="21" fillId="15" borderId="0" xfId="5" applyFont="1" applyFill="1" applyProtection="1">
      <protection locked="0"/>
    </xf>
    <xf numFmtId="0" fontId="20" fillId="15" borderId="0" xfId="5" applyFont="1" applyFill="1" applyProtection="1">
      <protection locked="0"/>
    </xf>
    <xf numFmtId="0" fontId="6" fillId="15" borderId="0" xfId="5" applyFill="1"/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11" fillId="15" borderId="0" xfId="5" applyFont="1" applyFill="1" applyAlignment="1">
      <alignment vertical="top" wrapText="1"/>
    </xf>
    <xf numFmtId="4" fontId="12" fillId="15" borderId="0" xfId="5" applyNumberFormat="1" applyFont="1" applyFill="1" applyAlignment="1">
      <alignment horizontal="right" vertical="top" wrapText="1"/>
    </xf>
    <xf numFmtId="4" fontId="16" fillId="15" borderId="0" xfId="5" applyNumberFormat="1" applyFont="1" applyFill="1" applyAlignment="1">
      <alignment horizontal="right" vertical="top" wrapText="1"/>
    </xf>
    <xf numFmtId="0" fontId="19" fillId="15" borderId="0" xfId="5" applyFont="1" applyFill="1" applyAlignment="1">
      <alignment vertical="top" wrapText="1"/>
    </xf>
    <xf numFmtId="4" fontId="17" fillId="15" borderId="0" xfId="5" applyNumberFormat="1" applyFont="1" applyFill="1" applyAlignment="1">
      <alignment horizontal="right" vertical="top" wrapText="1"/>
    </xf>
    <xf numFmtId="4" fontId="14" fillId="15" borderId="0" xfId="2" applyNumberFormat="1" applyFont="1" applyFill="1" applyBorder="1" applyProtection="1">
      <protection locked="0"/>
    </xf>
    <xf numFmtId="0" fontId="18" fillId="15" borderId="0" xfId="5" applyFont="1" applyFill="1" applyAlignment="1">
      <alignment vertical="top" wrapText="1"/>
    </xf>
    <xf numFmtId="0" fontId="15" fillId="15" borderId="0" xfId="5" applyFont="1" applyFill="1" applyAlignment="1">
      <alignment vertical="top" wrapText="1"/>
    </xf>
    <xf numFmtId="4" fontId="13" fillId="15" borderId="0" xfId="5" applyNumberFormat="1" applyFont="1" applyFill="1" applyAlignment="1">
      <alignment horizontal="right" vertical="top" wrapText="1"/>
    </xf>
    <xf numFmtId="4" fontId="5" fillId="15" borderId="0" xfId="5" applyNumberFormat="1" applyFont="1" applyFill="1" applyProtection="1">
      <protection locked="0"/>
    </xf>
    <xf numFmtId="0" fontId="7" fillId="15" borderId="0" xfId="5" applyFont="1" applyFill="1" applyProtection="1">
      <protection hidden="1"/>
    </xf>
    <xf numFmtId="0" fontId="10" fillId="15" borderId="0" xfId="5" applyFont="1" applyFill="1" applyProtection="1">
      <protection hidden="1"/>
    </xf>
    <xf numFmtId="0" fontId="10" fillId="15" borderId="0" xfId="5" applyFont="1" applyFill="1" applyAlignment="1" applyProtection="1">
      <alignment horizontal="left"/>
      <protection hidden="1"/>
    </xf>
    <xf numFmtId="0" fontId="6" fillId="15" borderId="0" xfId="5" applyFill="1" applyAlignment="1">
      <alignment horizontal="center" vertical="top"/>
    </xf>
    <xf numFmtId="2" fontId="6" fillId="15" borderId="0" xfId="5" applyNumberFormat="1" applyFill="1"/>
    <xf numFmtId="0" fontId="7" fillId="15" borderId="0" xfId="5" quotePrefix="1" applyFont="1" applyFill="1" applyAlignment="1" applyProtection="1">
      <alignment horizontal="left"/>
      <protection hidden="1"/>
    </xf>
    <xf numFmtId="0" fontId="10" fillId="15" borderId="0" xfId="5" applyFont="1" applyFill="1" applyAlignment="1" applyProtection="1">
      <alignment horizontal="left" vertical="top" wrapText="1"/>
      <protection hidden="1"/>
    </xf>
    <xf numFmtId="0" fontId="10" fillId="15" borderId="0" xfId="5" applyFont="1" applyFill="1" applyAlignment="1" applyProtection="1">
      <alignment horizontal="left" vertical="center"/>
      <protection hidden="1"/>
    </xf>
    <xf numFmtId="0" fontId="7" fillId="15" borderId="0" xfId="5" quotePrefix="1" applyFont="1" applyFill="1" applyAlignment="1" applyProtection="1">
      <alignment horizontal="left" wrapText="1"/>
      <protection hidden="1"/>
    </xf>
    <xf numFmtId="0" fontId="9" fillId="15" borderId="0" xfId="5" quotePrefix="1" applyFont="1" applyFill="1" applyAlignment="1" applyProtection="1">
      <alignment horizontal="left"/>
      <protection hidden="1"/>
    </xf>
    <xf numFmtId="0" fontId="8" fillId="15" borderId="0" xfId="5" applyFont="1" applyFill="1" applyProtection="1">
      <protection hidden="1"/>
    </xf>
    <xf numFmtId="0" fontId="62" fillId="15" borderId="0" xfId="5" applyFont="1" applyFill="1" applyProtection="1">
      <protection locked="0"/>
    </xf>
    <xf numFmtId="0" fontId="63" fillId="2" borderId="2" xfId="5" applyFont="1" applyFill="1" applyBorder="1" applyAlignment="1" applyProtection="1">
      <alignment horizontal="center" vertical="center"/>
      <protection locked="0"/>
    </xf>
    <xf numFmtId="0" fontId="62" fillId="2" borderId="2" xfId="5" applyFont="1" applyFill="1" applyBorder="1" applyAlignment="1" applyProtection="1">
      <alignment horizontal="center" vertical="center"/>
      <protection locked="0"/>
    </xf>
    <xf numFmtId="2" fontId="63" fillId="16" borderId="1" xfId="5" applyNumberFormat="1" applyFont="1" applyFill="1" applyBorder="1" applyAlignment="1" applyProtection="1">
      <alignment horizontal="left"/>
      <protection hidden="1"/>
    </xf>
    <xf numFmtId="2" fontId="63" fillId="16" borderId="4" xfId="5" applyNumberFormat="1" applyFont="1" applyFill="1" applyBorder="1" applyAlignment="1" applyProtection="1">
      <alignment horizontal="left"/>
      <protection hidden="1"/>
    </xf>
    <xf numFmtId="0" fontId="63" fillId="16" borderId="5" xfId="5" applyFont="1" applyFill="1" applyBorder="1" applyProtection="1">
      <protection hidden="1"/>
    </xf>
    <xf numFmtId="2" fontId="63" fillId="16" borderId="6" xfId="5" applyNumberFormat="1" applyFont="1" applyFill="1" applyBorder="1" applyAlignment="1" applyProtection="1">
      <alignment horizontal="center" vertical="center"/>
      <protection hidden="1"/>
    </xf>
    <xf numFmtId="0" fontId="63" fillId="16" borderId="6" xfId="5" applyFont="1" applyFill="1" applyBorder="1" applyAlignment="1" applyProtection="1">
      <alignment horizontal="center" vertical="center"/>
      <protection hidden="1"/>
    </xf>
    <xf numFmtId="1" fontId="63" fillId="16" borderId="1" xfId="5" applyNumberFormat="1" applyFont="1" applyFill="1" applyBorder="1" applyAlignment="1" applyProtection="1">
      <alignment horizontal="center" vertical="center"/>
      <protection locked="0"/>
    </xf>
    <xf numFmtId="0" fontId="63" fillId="2" borderId="1" xfId="5" applyFont="1" applyFill="1" applyBorder="1" applyAlignment="1" applyProtection="1">
      <alignment horizontal="center" vertical="center"/>
      <protection locked="0"/>
    </xf>
    <xf numFmtId="0" fontId="64" fillId="16" borderId="1" xfId="5" applyFont="1" applyFill="1" applyBorder="1" applyAlignment="1" applyProtection="1">
      <alignment vertical="top" wrapText="1"/>
      <protection hidden="1"/>
    </xf>
    <xf numFmtId="165" fontId="65" fillId="16" borderId="1" xfId="2" applyNumberFormat="1" applyFont="1" applyFill="1" applyBorder="1" applyProtection="1"/>
    <xf numFmtId="0" fontId="66" fillId="16" borderId="1" xfId="5" applyFont="1" applyFill="1" applyBorder="1" applyAlignment="1" applyProtection="1">
      <alignment vertical="top" wrapText="1"/>
      <protection hidden="1"/>
    </xf>
    <xf numFmtId="165" fontId="63" fillId="0" borderId="1" xfId="2" applyNumberFormat="1" applyFont="1" applyBorder="1" applyProtection="1">
      <protection locked="0"/>
    </xf>
    <xf numFmtId="165" fontId="65" fillId="0" borderId="1" xfId="2" applyNumberFormat="1" applyFont="1" applyBorder="1" applyProtection="1">
      <protection locked="0"/>
    </xf>
    <xf numFmtId="0" fontId="67" fillId="16" borderId="1" xfId="5" applyFont="1" applyFill="1" applyBorder="1" applyAlignment="1" applyProtection="1">
      <alignment vertical="top" wrapText="1"/>
      <protection hidden="1"/>
    </xf>
    <xf numFmtId="0" fontId="63" fillId="15" borderId="0" xfId="5" applyFont="1" applyFill="1" applyProtection="1">
      <protection hidden="1"/>
    </xf>
    <xf numFmtId="0" fontId="68" fillId="16" borderId="1" xfId="5" applyFont="1" applyFill="1" applyBorder="1" applyAlignment="1" applyProtection="1">
      <alignment horizontal="center"/>
      <protection hidden="1"/>
    </xf>
    <xf numFmtId="0" fontId="69" fillId="16" borderId="1" xfId="5" applyFont="1" applyFill="1" applyBorder="1" applyAlignment="1" applyProtection="1">
      <alignment horizontal="center" wrapText="1"/>
      <protection hidden="1"/>
    </xf>
    <xf numFmtId="0" fontId="70" fillId="16" borderId="1" xfId="5" applyFont="1" applyFill="1" applyBorder="1" applyProtection="1">
      <protection hidden="1"/>
    </xf>
    <xf numFmtId="165" fontId="63" fillId="16" borderId="1" xfId="2" applyNumberFormat="1" applyFont="1" applyFill="1" applyBorder="1" applyProtection="1">
      <protection locked="0"/>
    </xf>
    <xf numFmtId="0" fontId="63" fillId="15" borderId="0" xfId="5" applyFont="1" applyFill="1" applyProtection="1">
      <protection locked="0"/>
    </xf>
    <xf numFmtId="0" fontId="68" fillId="16" borderId="1" xfId="5" quotePrefix="1" applyFont="1" applyFill="1" applyBorder="1" applyAlignment="1" applyProtection="1">
      <alignment horizontal="center"/>
      <protection hidden="1"/>
    </xf>
    <xf numFmtId="0" fontId="64" fillId="16" borderId="1" xfId="5" applyFont="1" applyFill="1" applyBorder="1" applyAlignment="1" applyProtection="1">
      <alignment horizontal="left" vertical="center" wrapText="1"/>
      <protection hidden="1"/>
    </xf>
    <xf numFmtId="4" fontId="71" fillId="16" borderId="1" xfId="5" applyNumberFormat="1" applyFont="1" applyFill="1" applyBorder="1" applyAlignment="1">
      <alignment vertical="top" wrapText="1"/>
    </xf>
    <xf numFmtId="0" fontId="65" fillId="16" borderId="1" xfId="5" applyFont="1" applyFill="1" applyBorder="1" applyProtection="1">
      <protection hidden="1"/>
    </xf>
    <xf numFmtId="4" fontId="65" fillId="16" borderId="1" xfId="2" applyNumberFormat="1" applyFont="1" applyFill="1" applyBorder="1" applyProtection="1">
      <protection hidden="1"/>
    </xf>
    <xf numFmtId="4" fontId="65" fillId="16" borderId="1" xfId="2" applyNumberFormat="1" applyFont="1" applyFill="1" applyBorder="1" applyAlignment="1" applyProtection="1">
      <protection hidden="1"/>
    </xf>
    <xf numFmtId="165" fontId="63" fillId="0" borderId="1" xfId="2" applyNumberFormat="1" applyFont="1" applyFill="1" applyBorder="1" applyProtection="1">
      <protection locked="0"/>
    </xf>
    <xf numFmtId="0" fontId="63" fillId="16" borderId="3" xfId="5" applyFont="1" applyFill="1" applyBorder="1" applyAlignment="1">
      <alignment horizontal="left"/>
    </xf>
    <xf numFmtId="4" fontId="65" fillId="16" borderId="1" xfId="2" applyNumberFormat="1" applyFont="1" applyFill="1" applyBorder="1" applyProtection="1"/>
    <xf numFmtId="0" fontId="70" fillId="16" borderId="1" xfId="5" applyFont="1" applyFill="1" applyBorder="1" applyAlignment="1" applyProtection="1">
      <alignment horizontal="left"/>
      <protection hidden="1"/>
    </xf>
    <xf numFmtId="0" fontId="68" fillId="16" borderId="1" xfId="5" applyFont="1" applyFill="1" applyBorder="1" applyAlignment="1" applyProtection="1">
      <alignment horizontal="center" vertical="top"/>
      <protection hidden="1"/>
    </xf>
    <xf numFmtId="0" fontId="65" fillId="16" borderId="1" xfId="5" quotePrefix="1" applyFont="1" applyFill="1" applyBorder="1" applyAlignment="1" applyProtection="1">
      <alignment horizontal="left"/>
      <protection hidden="1"/>
    </xf>
    <xf numFmtId="0" fontId="68" fillId="16" borderId="2" xfId="5" applyFont="1" applyFill="1" applyBorder="1" applyAlignment="1" applyProtection="1">
      <alignment vertical="top"/>
      <protection hidden="1"/>
    </xf>
    <xf numFmtId="0" fontId="68" fillId="16" borderId="7" xfId="5" applyFont="1" applyFill="1" applyBorder="1" applyAlignment="1" applyProtection="1">
      <alignment vertical="top"/>
      <protection hidden="1"/>
    </xf>
    <xf numFmtId="0" fontId="70" fillId="16" borderId="1" xfId="5" applyFont="1" applyFill="1" applyBorder="1" applyAlignment="1" applyProtection="1">
      <alignment horizontal="left" vertical="top" wrapText="1"/>
      <protection hidden="1"/>
    </xf>
    <xf numFmtId="165" fontId="63" fillId="0" borderId="1" xfId="2" applyNumberFormat="1" applyFont="1" applyBorder="1" applyAlignment="1" applyProtection="1">
      <alignment vertical="top"/>
      <protection locked="0"/>
    </xf>
    <xf numFmtId="0" fontId="70" fillId="16" borderId="1" xfId="5" applyFont="1" applyFill="1" applyBorder="1" applyAlignment="1" applyProtection="1">
      <alignment horizontal="left" vertical="center"/>
      <protection hidden="1"/>
    </xf>
    <xf numFmtId="0" fontId="68" fillId="16" borderId="6" xfId="5" applyFont="1" applyFill="1" applyBorder="1" applyAlignment="1" applyProtection="1">
      <alignment vertical="top"/>
      <protection hidden="1"/>
    </xf>
    <xf numFmtId="0" fontId="65" fillId="16" borderId="1" xfId="5" quotePrefix="1" applyFont="1" applyFill="1" applyBorder="1" applyAlignment="1" applyProtection="1">
      <alignment horizontal="left" wrapText="1"/>
      <protection hidden="1"/>
    </xf>
    <xf numFmtId="4" fontId="65" fillId="17" borderId="1" xfId="2" applyNumberFormat="1" applyFont="1" applyFill="1" applyBorder="1" applyProtection="1"/>
    <xf numFmtId="0" fontId="68" fillId="16" borderId="2" xfId="5" applyFont="1" applyFill="1" applyBorder="1" applyAlignment="1" applyProtection="1">
      <alignment horizontal="center" vertical="top"/>
      <protection hidden="1"/>
    </xf>
    <xf numFmtId="0" fontId="68" fillId="16" borderId="7" xfId="5" applyFont="1" applyFill="1" applyBorder="1" applyAlignment="1" applyProtection="1">
      <alignment horizontal="center" vertical="top"/>
      <protection hidden="1"/>
    </xf>
    <xf numFmtId="0" fontId="70" fillId="16" borderId="1" xfId="5" quotePrefix="1" applyFont="1" applyFill="1" applyBorder="1" applyAlignment="1" applyProtection="1">
      <alignment horizontal="left"/>
      <protection hidden="1"/>
    </xf>
    <xf numFmtId="4" fontId="63" fillId="17" borderId="1" xfId="2" applyNumberFormat="1" applyFont="1" applyFill="1" applyBorder="1" applyProtection="1">
      <protection locked="0"/>
    </xf>
    <xf numFmtId="0" fontId="68" fillId="16" borderId="6" xfId="5" applyFont="1" applyFill="1" applyBorder="1" applyAlignment="1" applyProtection="1">
      <alignment horizontal="center" vertical="top"/>
      <protection hidden="1"/>
    </xf>
    <xf numFmtId="0" fontId="72" fillId="16" borderId="1" xfId="5" applyFont="1" applyFill="1" applyBorder="1" applyProtection="1">
      <protection hidden="1"/>
    </xf>
    <xf numFmtId="165" fontId="63" fillId="0" borderId="1" xfId="2" applyNumberFormat="1" applyFont="1" applyBorder="1" applyAlignment="1" applyProtection="1">
      <alignment horizontal="right"/>
      <protection locked="0"/>
    </xf>
    <xf numFmtId="4" fontId="63" fillId="0" borderId="1" xfId="2" applyNumberFormat="1" applyFont="1" applyBorder="1" applyAlignment="1" applyProtection="1">
      <alignment horizontal="right"/>
      <protection locked="0"/>
    </xf>
    <xf numFmtId="0" fontId="73" fillId="16" borderId="4" xfId="5" applyFont="1" applyFill="1" applyBorder="1" applyAlignment="1">
      <alignment horizontal="center"/>
    </xf>
    <xf numFmtId="0" fontId="73" fillId="16" borderId="3" xfId="5" applyFont="1" applyFill="1" applyBorder="1" applyAlignment="1">
      <alignment horizontal="center"/>
    </xf>
    <xf numFmtId="0" fontId="73" fillId="16" borderId="5" xfId="5" applyFont="1" applyFill="1" applyBorder="1" applyAlignment="1">
      <alignment horizontal="center"/>
    </xf>
    <xf numFmtId="0" fontId="70" fillId="16" borderId="1" xfId="5" applyFont="1" applyFill="1" applyBorder="1" applyAlignment="1">
      <alignment horizontal="right"/>
    </xf>
    <xf numFmtId="4" fontId="63" fillId="0" borderId="1" xfId="2" applyNumberFormat="1" applyFont="1" applyBorder="1" applyProtection="1">
      <protection locked="0"/>
    </xf>
    <xf numFmtId="4" fontId="63" fillId="2" borderId="1" xfId="2" applyNumberFormat="1" applyFont="1" applyFill="1" applyBorder="1" applyProtection="1">
      <protection locked="0"/>
    </xf>
    <xf numFmtId="0" fontId="62" fillId="15" borderId="0" xfId="5" applyFont="1" applyFill="1" applyAlignment="1" applyProtection="1">
      <alignment horizontal="center" vertical="top"/>
      <protection locked="0"/>
    </xf>
    <xf numFmtId="0" fontId="70" fillId="16" borderId="1" xfId="5" applyFont="1" applyFill="1" applyBorder="1" applyAlignment="1">
      <alignment horizontal="right" vertical="center"/>
    </xf>
    <xf numFmtId="2" fontId="70" fillId="15" borderId="1" xfId="5" applyNumberFormat="1" applyFont="1" applyFill="1" applyBorder="1" applyAlignment="1" applyProtection="1">
      <alignment horizontal="center" vertical="center"/>
      <protection locked="0"/>
    </xf>
    <xf numFmtId="2" fontId="74" fillId="15" borderId="1" xfId="5" applyNumberFormat="1" applyFont="1" applyFill="1" applyBorder="1" applyAlignment="1" applyProtection="1">
      <alignment horizontal="center" vertical="center"/>
      <protection locked="0"/>
    </xf>
    <xf numFmtId="0" fontId="70" fillId="15" borderId="1" xfId="5" applyFont="1" applyFill="1" applyBorder="1" applyAlignment="1" applyProtection="1">
      <alignment horizontal="center" vertical="center"/>
      <protection locked="0"/>
    </xf>
    <xf numFmtId="0" fontId="62" fillId="3" borderId="0" xfId="5" applyFont="1" applyFill="1"/>
    <xf numFmtId="0" fontId="62" fillId="0" borderId="0" xfId="5" applyFont="1"/>
    <xf numFmtId="0" fontId="75" fillId="5" borderId="2" xfId="5" applyFont="1" applyFill="1" applyBorder="1" applyAlignment="1">
      <alignment horizontal="center"/>
    </xf>
    <xf numFmtId="0" fontId="75" fillId="5" borderId="1" xfId="5" applyFont="1" applyFill="1" applyBorder="1" applyAlignment="1">
      <alignment horizontal="center"/>
    </xf>
    <xf numFmtId="1" fontId="75" fillId="4" borderId="2" xfId="5" applyNumberFormat="1" applyFont="1" applyFill="1" applyBorder="1" applyAlignment="1">
      <alignment horizontal="center" vertical="center" wrapText="1"/>
    </xf>
    <xf numFmtId="0" fontId="75" fillId="4" borderId="1" xfId="5" applyFont="1" applyFill="1" applyBorder="1" applyAlignment="1">
      <alignment horizontal="center"/>
    </xf>
    <xf numFmtId="1" fontId="76" fillId="4" borderId="1" xfId="5" applyNumberFormat="1" applyFont="1" applyFill="1" applyBorder="1" applyAlignment="1">
      <alignment horizontal="center"/>
    </xf>
    <xf numFmtId="0" fontId="76" fillId="4" borderId="1" xfId="5" applyFont="1" applyFill="1" applyBorder="1" applyAlignment="1">
      <alignment horizontal="center"/>
    </xf>
    <xf numFmtId="0" fontId="76" fillId="5" borderId="6" xfId="5" applyFont="1" applyFill="1" applyBorder="1" applyAlignment="1">
      <alignment horizontal="right" vertical="center"/>
    </xf>
    <xf numFmtId="0" fontId="76" fillId="5" borderId="2" xfId="5" applyFont="1" applyFill="1" applyBorder="1" applyAlignment="1">
      <alignment horizontal="center" vertical="center" wrapText="1"/>
    </xf>
    <xf numFmtId="3" fontId="76" fillId="4" borderId="1" xfId="5" applyNumberFormat="1" applyFont="1" applyFill="1" applyBorder="1" applyAlignment="1">
      <alignment horizontal="center"/>
    </xf>
    <xf numFmtId="0" fontId="76" fillId="4" borderId="1" xfId="5" applyFont="1" applyFill="1" applyBorder="1" applyAlignment="1">
      <alignment horizontal="center" vertical="center" wrapText="1"/>
    </xf>
    <xf numFmtId="0" fontId="76" fillId="4" borderId="1" xfId="5" applyFont="1" applyFill="1" applyBorder="1" applyAlignment="1">
      <alignment horizontal="left" vertical="center" wrapText="1"/>
    </xf>
    <xf numFmtId="3" fontId="76" fillId="4" borderId="1" xfId="5" applyNumberFormat="1" applyFont="1" applyFill="1" applyBorder="1" applyAlignment="1">
      <alignment vertical="top" wrapText="1"/>
    </xf>
    <xf numFmtId="3" fontId="76" fillId="4" borderId="1" xfId="5" applyNumberFormat="1" applyFont="1" applyFill="1" applyBorder="1"/>
    <xf numFmtId="0" fontId="76" fillId="2" borderId="1" xfId="5" applyFont="1" applyFill="1" applyBorder="1" applyAlignment="1" applyProtection="1">
      <alignment horizontal="left" vertical="center" wrapText="1"/>
      <protection locked="0"/>
    </xf>
    <xf numFmtId="3" fontId="76" fillId="2" borderId="1" xfId="5" applyNumberFormat="1" applyFont="1" applyFill="1" applyBorder="1" applyProtection="1">
      <protection locked="0"/>
    </xf>
    <xf numFmtId="0" fontId="62" fillId="4" borderId="0" xfId="5" applyFont="1" applyFill="1"/>
    <xf numFmtId="0" fontId="76" fillId="4" borderId="2" xfId="5" applyFont="1" applyFill="1" applyBorder="1" applyAlignment="1">
      <alignment horizontal="center" vertical="center" wrapText="1"/>
    </xf>
    <xf numFmtId="0" fontId="76" fillId="4" borderId="5" xfId="5" applyFont="1" applyFill="1" applyBorder="1" applyProtection="1">
      <protection hidden="1"/>
    </xf>
    <xf numFmtId="0" fontId="77" fillId="4" borderId="2" xfId="5" applyFont="1" applyFill="1" applyBorder="1" applyAlignment="1">
      <alignment horizontal="center" vertical="center" wrapText="1"/>
    </xf>
    <xf numFmtId="0" fontId="77" fillId="4" borderId="5" xfId="5" applyFont="1" applyFill="1" applyBorder="1" applyProtection="1">
      <protection hidden="1"/>
    </xf>
    <xf numFmtId="0" fontId="78" fillId="4" borderId="1" xfId="5" applyFont="1" applyFill="1" applyBorder="1" applyAlignment="1">
      <alignment vertical="top" wrapText="1"/>
    </xf>
    <xf numFmtId="0" fontId="78" fillId="4" borderId="5" xfId="5" applyFont="1" applyFill="1" applyBorder="1" applyAlignment="1">
      <alignment vertical="top" wrapText="1"/>
    </xf>
    <xf numFmtId="0" fontId="67" fillId="4" borderId="5" xfId="5" applyFont="1" applyFill="1" applyBorder="1" applyAlignment="1">
      <alignment vertical="top" wrapText="1"/>
    </xf>
    <xf numFmtId="0" fontId="67" fillId="4" borderId="8" xfId="5" applyFont="1" applyFill="1" applyBorder="1" applyAlignment="1">
      <alignment vertical="top" wrapText="1"/>
    </xf>
    <xf numFmtId="0" fontId="75" fillId="4" borderId="2" xfId="5" applyFont="1" applyFill="1" applyBorder="1" applyAlignment="1">
      <alignment horizontal="center" vertical="center" wrapText="1"/>
    </xf>
    <xf numFmtId="0" fontId="75" fillId="4" borderId="2" xfId="5" applyFont="1" applyFill="1" applyBorder="1" applyAlignment="1" applyProtection="1">
      <alignment vertical="center"/>
      <protection hidden="1"/>
    </xf>
    <xf numFmtId="3" fontId="75" fillId="4" borderId="1" xfId="5" applyNumberFormat="1" applyFont="1" applyFill="1" applyBorder="1" applyAlignment="1">
      <alignment vertical="top" wrapText="1"/>
    </xf>
    <xf numFmtId="0" fontId="76" fillId="4" borderId="1" xfId="5" applyFont="1" applyFill="1" applyBorder="1" applyAlignment="1">
      <alignment horizontal="center" vertical="center"/>
    </xf>
    <xf numFmtId="0" fontId="76" fillId="4" borderId="2" xfId="5" applyFont="1" applyFill="1" applyBorder="1" applyAlignment="1">
      <alignment horizontal="left" vertical="center" wrapText="1"/>
    </xf>
    <xf numFmtId="0" fontId="77" fillId="4" borderId="1" xfId="5" applyFont="1" applyFill="1" applyBorder="1" applyAlignment="1">
      <alignment horizontal="center" vertical="center"/>
    </xf>
    <xf numFmtId="0" fontId="77" fillId="4" borderId="2" xfId="5" applyFont="1" applyFill="1" applyBorder="1" applyAlignment="1">
      <alignment horizontal="left" vertical="center" wrapText="1"/>
    </xf>
    <xf numFmtId="0" fontId="76" fillId="4" borderId="1" xfId="5" applyFont="1" applyFill="1" applyBorder="1" applyAlignment="1">
      <alignment horizontal="left" vertical="center"/>
    </xf>
    <xf numFmtId="3" fontId="76" fillId="4" borderId="1" xfId="5" applyNumberFormat="1" applyFont="1" applyFill="1" applyBorder="1" applyAlignment="1">
      <alignment vertical="center" wrapText="1"/>
    </xf>
    <xf numFmtId="0" fontId="76" fillId="4" borderId="2" xfId="5" applyFont="1" applyFill="1" applyBorder="1" applyAlignment="1">
      <alignment vertical="center" wrapText="1"/>
    </xf>
    <xf numFmtId="0" fontId="76" fillId="4" borderId="2" xfId="5" applyFont="1" applyFill="1" applyBorder="1" applyAlignment="1" applyProtection="1">
      <alignment vertical="center" wrapText="1"/>
      <protection hidden="1"/>
    </xf>
    <xf numFmtId="3" fontId="76" fillId="6" borderId="1" xfId="5" applyNumberFormat="1" applyFont="1" applyFill="1" applyBorder="1" applyAlignment="1" applyProtection="1">
      <alignment vertical="center" wrapText="1"/>
      <protection locked="0"/>
    </xf>
    <xf numFmtId="0" fontId="77" fillId="4" borderId="1" xfId="5" applyFont="1" applyFill="1" applyBorder="1" applyAlignment="1">
      <alignment horizontal="center"/>
    </xf>
    <xf numFmtId="0" fontId="77" fillId="4" borderId="4" xfId="5" applyFont="1" applyFill="1" applyBorder="1" applyAlignment="1" applyProtection="1">
      <alignment vertical="center" wrapText="1"/>
      <protection hidden="1"/>
    </xf>
    <xf numFmtId="0" fontId="76" fillId="2" borderId="1" xfId="5" applyFont="1" applyFill="1" applyBorder="1" applyProtection="1">
      <protection locked="0"/>
    </xf>
    <xf numFmtId="0" fontId="76" fillId="4" borderId="2" xfId="5" applyFont="1" applyFill="1" applyBorder="1" applyAlignment="1">
      <alignment horizontal="center" vertical="center"/>
    </xf>
    <xf numFmtId="0" fontId="76" fillId="4" borderId="1" xfId="5" applyFont="1" applyFill="1" applyBorder="1" applyAlignment="1">
      <alignment vertical="center" wrapText="1"/>
    </xf>
    <xf numFmtId="3" fontId="76" fillId="6" borderId="1" xfId="5" applyNumberFormat="1" applyFont="1" applyFill="1" applyBorder="1" applyAlignment="1" applyProtection="1">
      <alignment vertical="center"/>
      <protection locked="0"/>
    </xf>
    <xf numFmtId="0" fontId="75" fillId="5" borderId="1" xfId="5" applyFont="1" applyFill="1" applyBorder="1" applyAlignment="1">
      <alignment horizontal="center" vertical="center" wrapText="1"/>
    </xf>
    <xf numFmtId="0" fontId="75" fillId="5" borderId="2" xfId="5" applyFont="1" applyFill="1" applyBorder="1" applyAlignment="1">
      <alignment vertical="center" wrapText="1"/>
    </xf>
    <xf numFmtId="3" fontId="75" fillId="5" borderId="1" xfId="5" applyNumberFormat="1" applyFont="1" applyFill="1" applyBorder="1" applyAlignment="1">
      <alignment vertical="center" wrapText="1"/>
    </xf>
    <xf numFmtId="0" fontId="75" fillId="5" borderId="1" xfId="5" applyFont="1" applyFill="1" applyBorder="1" applyAlignment="1">
      <alignment horizontal="left" vertical="center" wrapText="1"/>
    </xf>
    <xf numFmtId="0" fontId="75" fillId="5" borderId="1" xfId="5" applyFont="1" applyFill="1" applyBorder="1" applyAlignment="1">
      <alignment vertical="center" wrapText="1"/>
    </xf>
    <xf numFmtId="0" fontId="62" fillId="0" borderId="0" xfId="5" applyFont="1" applyAlignment="1">
      <alignment horizontal="left" vertical="center"/>
    </xf>
    <xf numFmtId="0" fontId="62" fillId="0" borderId="0" xfId="5" applyFont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5" borderId="5" xfId="0" applyFill="1" applyBorder="1"/>
    <xf numFmtId="0" fontId="0" fillId="5" borderId="1" xfId="0" applyFill="1" applyBorder="1"/>
    <xf numFmtId="0" fontId="0" fillId="5" borderId="0" xfId="0" applyFill="1"/>
    <xf numFmtId="0" fontId="0" fillId="10" borderId="0" xfId="0" applyFill="1"/>
    <xf numFmtId="0" fontId="62" fillId="15" borderId="0" xfId="5" applyFont="1" applyFill="1"/>
    <xf numFmtId="0" fontId="62" fillId="15" borderId="0" xfId="5" applyFont="1" applyFill="1" applyAlignment="1">
      <alignment horizontal="center" vertical="center"/>
    </xf>
    <xf numFmtId="0" fontId="62" fillId="15" borderId="0" xfId="5" applyFont="1" applyFill="1" applyAlignment="1">
      <alignment horizontal="left" vertical="center"/>
    </xf>
    <xf numFmtId="0" fontId="77" fillId="15" borderId="0" xfId="5" applyFont="1" applyFill="1"/>
    <xf numFmtId="0" fontId="76" fillId="15" borderId="0" xfId="5" applyFont="1" applyFill="1" applyAlignment="1">
      <alignment wrapText="1"/>
    </xf>
    <xf numFmtId="0" fontId="62" fillId="15" borderId="0" xfId="5" applyFont="1" applyFill="1" applyAlignment="1">
      <alignment wrapText="1"/>
    </xf>
    <xf numFmtId="0" fontId="0" fillId="15" borderId="0" xfId="0" applyFill="1" applyAlignment="1">
      <alignment vertical="center" wrapText="1"/>
    </xf>
    <xf numFmtId="0" fontId="62" fillId="15" borderId="0" xfId="5" applyFont="1" applyFill="1" applyAlignment="1">
      <alignment horizontal="left" wrapText="1"/>
    </xf>
    <xf numFmtId="0" fontId="62" fillId="15" borderId="0" xfId="5" applyFont="1" applyFill="1" applyAlignment="1">
      <alignment vertical="center" wrapText="1"/>
    </xf>
    <xf numFmtId="0" fontId="0" fillId="15" borderId="0" xfId="0" applyFill="1"/>
    <xf numFmtId="1" fontId="0" fillId="15" borderId="1" xfId="0" applyNumberFormat="1" applyFill="1" applyBorder="1"/>
    <xf numFmtId="1" fontId="0" fillId="15" borderId="0" xfId="0" applyNumberFormat="1" applyFill="1"/>
    <xf numFmtId="17" fontId="0" fillId="15" borderId="1" xfId="0" applyNumberFormat="1" applyFill="1" applyBorder="1"/>
    <xf numFmtId="1" fontId="0" fillId="15" borderId="1" xfId="0" applyNumberFormat="1" applyFill="1" applyBorder="1" applyAlignment="1">
      <alignment wrapText="1"/>
    </xf>
    <xf numFmtId="17" fontId="0" fillId="15" borderId="1" xfId="0" applyNumberFormat="1" applyFill="1" applyBorder="1" applyAlignment="1">
      <alignment wrapText="1"/>
    </xf>
    <xf numFmtId="0" fontId="63" fillId="15" borderId="4" xfId="0" applyFont="1" applyFill="1" applyBorder="1"/>
    <xf numFmtId="0" fontId="63" fillId="15" borderId="1" xfId="0" applyFont="1" applyFill="1" applyBorder="1" applyAlignment="1">
      <alignment horizontal="center"/>
    </xf>
    <xf numFmtId="3" fontId="62" fillId="15" borderId="0" xfId="5" applyNumberFormat="1" applyFont="1" applyFill="1"/>
    <xf numFmtId="0" fontId="62" fillId="15" borderId="1" xfId="5" applyFont="1" applyFill="1" applyBorder="1" applyProtection="1">
      <protection hidden="1"/>
    </xf>
    <xf numFmtId="0" fontId="62" fillId="15" borderId="1" xfId="5" applyFont="1" applyFill="1" applyBorder="1" applyAlignment="1">
      <alignment horizontal="left" vertical="center"/>
    </xf>
    <xf numFmtId="0" fontId="75" fillId="18" borderId="1" xfId="5" applyFont="1" applyFill="1" applyBorder="1" applyAlignment="1">
      <alignment horizontal="center" vertical="center" wrapText="1"/>
    </xf>
    <xf numFmtId="0" fontId="75" fillId="18" borderId="1" xfId="5" applyFont="1" applyFill="1" applyBorder="1" applyAlignment="1">
      <alignment horizontal="left" vertical="center" wrapText="1"/>
    </xf>
    <xf numFmtId="3" fontId="75" fillId="18" borderId="1" xfId="5" applyNumberFormat="1" applyFont="1" applyFill="1" applyBorder="1" applyAlignment="1">
      <alignment vertical="center" wrapText="1"/>
    </xf>
    <xf numFmtId="0" fontId="75" fillId="18" borderId="2" xfId="5" applyFont="1" applyFill="1" applyBorder="1" applyAlignment="1">
      <alignment horizontal="center" vertical="center" wrapText="1"/>
    </xf>
    <xf numFmtId="0" fontId="75" fillId="18" borderId="2" xfId="5" applyFont="1" applyFill="1" applyBorder="1" applyAlignment="1" applyProtection="1">
      <alignment vertical="center"/>
      <protection hidden="1"/>
    </xf>
    <xf numFmtId="3" fontId="75" fillId="18" borderId="1" xfId="5" applyNumberFormat="1" applyFont="1" applyFill="1" applyBorder="1" applyAlignment="1">
      <alignment vertical="top" wrapText="1"/>
    </xf>
    <xf numFmtId="0" fontId="72" fillId="15" borderId="0" xfId="5" applyFont="1" applyFill="1" applyProtection="1">
      <protection locked="0"/>
    </xf>
    <xf numFmtId="0" fontId="62" fillId="0" borderId="0" xfId="5" applyFont="1" applyProtection="1">
      <protection locked="0"/>
    </xf>
    <xf numFmtId="1" fontId="62" fillId="16" borderId="1" xfId="5" applyNumberFormat="1" applyFont="1" applyFill="1" applyBorder="1" applyAlignment="1" applyProtection="1">
      <alignment horizontal="center"/>
      <protection hidden="1"/>
    </xf>
    <xf numFmtId="1" fontId="62" fillId="16" borderId="2" xfId="5" applyNumberFormat="1" applyFont="1" applyFill="1" applyBorder="1" applyAlignment="1" applyProtection="1">
      <alignment horizontal="center"/>
      <protection hidden="1"/>
    </xf>
    <xf numFmtId="0" fontId="62" fillId="16" borderId="1" xfId="5" applyFont="1" applyFill="1" applyBorder="1" applyAlignment="1" applyProtection="1">
      <alignment horizontal="center" vertical="center"/>
      <protection hidden="1"/>
    </xf>
    <xf numFmtId="0" fontId="65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Alignment="1" applyProtection="1">
      <alignment horizontal="right" vertical="center"/>
      <protection hidden="1"/>
    </xf>
    <xf numFmtId="0" fontId="65" fillId="16" borderId="1" xfId="5" applyFont="1" applyFill="1" applyBorder="1" applyAlignment="1" applyProtection="1">
      <alignment horizontal="center"/>
      <protection hidden="1"/>
    </xf>
    <xf numFmtId="4" fontId="65" fillId="16" borderId="1" xfId="3" applyNumberFormat="1" applyFont="1" applyFill="1" applyBorder="1" applyAlignment="1" applyProtection="1">
      <alignment horizontal="right"/>
    </xf>
    <xf numFmtId="0" fontId="72" fillId="16" borderId="1" xfId="5" applyFont="1" applyFill="1" applyBorder="1" applyAlignment="1" applyProtection="1">
      <alignment horizontal="center" vertical="center"/>
      <protection hidden="1"/>
    </xf>
    <xf numFmtId="0" fontId="72" fillId="16" borderId="1" xfId="5" quotePrefix="1" applyFont="1" applyFill="1" applyBorder="1" applyAlignment="1" applyProtection="1">
      <alignment horizontal="left" vertical="center"/>
      <protection hidden="1"/>
    </xf>
    <xf numFmtId="4" fontId="65" fillId="16" borderId="1" xfId="3" applyNumberFormat="1" applyFont="1" applyFill="1" applyBorder="1" applyAlignment="1" applyProtection="1">
      <alignment vertical="center"/>
    </xf>
    <xf numFmtId="0" fontId="72" fillId="16" borderId="1" xfId="5" quotePrefix="1" applyFont="1" applyFill="1" applyBorder="1" applyAlignment="1" applyProtection="1">
      <alignment horizontal="center" vertical="center"/>
      <protection hidden="1"/>
    </xf>
    <xf numFmtId="0" fontId="72" fillId="16" borderId="1" xfId="5" applyFont="1" applyFill="1" applyBorder="1" applyAlignment="1" applyProtection="1">
      <alignment vertical="center"/>
      <protection hidden="1"/>
    </xf>
    <xf numFmtId="4" fontId="63" fillId="0" borderId="1" xfId="3" applyNumberFormat="1" applyFont="1" applyBorder="1" applyAlignment="1" applyProtection="1">
      <alignment vertical="center"/>
      <protection locked="0"/>
    </xf>
    <xf numFmtId="0" fontId="62" fillId="15" borderId="0" xfId="5" applyFont="1" applyFill="1" applyAlignment="1" applyProtection="1">
      <alignment horizontal="left"/>
      <protection locked="0"/>
    </xf>
    <xf numFmtId="0" fontId="76" fillId="16" borderId="1" xfId="5" applyFont="1" applyFill="1" applyBorder="1" applyAlignment="1" applyProtection="1">
      <alignment horizontal="left" vertical="center"/>
      <protection hidden="1"/>
    </xf>
    <xf numFmtId="0" fontId="76" fillId="16" borderId="0" xfId="5" applyFont="1" applyFill="1" applyAlignment="1" applyProtection="1">
      <alignment vertical="center" wrapText="1"/>
      <protection hidden="1"/>
    </xf>
    <xf numFmtId="4" fontId="63" fillId="19" borderId="2" xfId="3" applyNumberFormat="1" applyFont="1" applyFill="1" applyBorder="1" applyAlignment="1" applyProtection="1">
      <alignment vertical="center"/>
      <protection locked="0"/>
    </xf>
    <xf numFmtId="0" fontId="76" fillId="16" borderId="1" xfId="5" applyFont="1" applyFill="1" applyBorder="1" applyAlignment="1" applyProtection="1">
      <alignment horizontal="left" vertical="center" wrapText="1"/>
      <protection hidden="1"/>
    </xf>
    <xf numFmtId="0" fontId="72" fillId="16" borderId="2" xfId="5" quotePrefix="1" applyFont="1" applyFill="1" applyBorder="1" applyAlignment="1" applyProtection="1">
      <alignment vertical="center" wrapText="1"/>
      <protection hidden="1"/>
    </xf>
    <xf numFmtId="0" fontId="76" fillId="16" borderId="1" xfId="5" applyFont="1" applyFill="1" applyBorder="1" applyAlignment="1" applyProtection="1">
      <alignment vertical="center" wrapText="1"/>
      <protection hidden="1"/>
    </xf>
    <xf numFmtId="0" fontId="72" fillId="16" borderId="1" xfId="5" applyFont="1" applyFill="1" applyBorder="1" applyAlignment="1" applyProtection="1">
      <alignment horizontal="left" vertical="center"/>
      <protection hidden="1"/>
    </xf>
    <xf numFmtId="0" fontId="72" fillId="16" borderId="1" xfId="5" applyFont="1" applyFill="1" applyBorder="1" applyAlignment="1" applyProtection="1">
      <alignment vertical="center" wrapText="1"/>
      <protection hidden="1"/>
    </xf>
    <xf numFmtId="4" fontId="63" fillId="19" borderId="1" xfId="3" applyNumberFormat="1" applyFont="1" applyFill="1" applyBorder="1" applyAlignment="1" applyProtection="1">
      <alignment vertical="center"/>
      <protection locked="0"/>
    </xf>
    <xf numFmtId="0" fontId="76" fillId="16" borderId="1" xfId="5" applyFont="1" applyFill="1" applyBorder="1" applyAlignment="1" applyProtection="1">
      <alignment vertical="center"/>
      <protection hidden="1"/>
    </xf>
    <xf numFmtId="4" fontId="63" fillId="16" borderId="1" xfId="3" applyNumberFormat="1" applyFont="1" applyFill="1" applyBorder="1" applyAlignment="1" applyProtection="1">
      <alignment vertical="center"/>
    </xf>
    <xf numFmtId="4" fontId="63" fillId="0" borderId="2" xfId="3" applyNumberFormat="1" applyFont="1" applyBorder="1" applyAlignment="1" applyProtection="1">
      <alignment vertical="center"/>
      <protection locked="0"/>
    </xf>
    <xf numFmtId="0" fontId="72" fillId="16" borderId="2" xfId="5" applyFont="1" applyFill="1" applyBorder="1" applyAlignment="1" applyProtection="1">
      <alignment vertical="center" wrapText="1"/>
      <protection hidden="1"/>
    </xf>
    <xf numFmtId="0" fontId="65" fillId="16" borderId="1" xfId="5" applyFont="1" applyFill="1" applyBorder="1" applyAlignment="1" applyProtection="1">
      <alignment vertical="center" wrapText="1"/>
      <protection hidden="1"/>
    </xf>
    <xf numFmtId="0" fontId="62" fillId="16" borderId="0" xfId="5" applyFont="1" applyFill="1" applyAlignment="1" applyProtection="1">
      <alignment vertical="center" wrapText="1"/>
      <protection hidden="1"/>
    </xf>
    <xf numFmtId="4" fontId="63" fillId="0" borderId="1" xfId="5" applyNumberFormat="1" applyFont="1" applyBorder="1" applyAlignment="1" applyProtection="1">
      <alignment vertical="center"/>
      <protection locked="0"/>
    </xf>
    <xf numFmtId="0" fontId="76" fillId="16" borderId="1" xfId="5" applyFont="1" applyFill="1" applyBorder="1" applyProtection="1">
      <protection hidden="1"/>
    </xf>
    <xf numFmtId="4" fontId="63" fillId="0" borderId="1" xfId="5" applyNumberFormat="1" applyFont="1" applyBorder="1" applyProtection="1">
      <protection locked="0"/>
    </xf>
    <xf numFmtId="0" fontId="76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Alignment="1" applyProtection="1">
      <alignment vertical="center"/>
      <protection hidden="1"/>
    </xf>
    <xf numFmtId="0" fontId="75" fillId="16" borderId="1" xfId="5" applyFont="1" applyFill="1" applyBorder="1" applyAlignment="1" applyProtection="1">
      <alignment horizontal="center" vertical="center"/>
      <protection hidden="1"/>
    </xf>
    <xf numFmtId="4" fontId="65" fillId="16" borderId="1" xfId="3" applyNumberFormat="1" applyFont="1" applyFill="1" applyBorder="1" applyProtection="1"/>
    <xf numFmtId="4" fontId="79" fillId="16" borderId="1" xfId="5" applyNumberFormat="1" applyFont="1" applyFill="1" applyBorder="1" applyProtection="1">
      <protection hidden="1"/>
    </xf>
    <xf numFmtId="4" fontId="63" fillId="16" borderId="4" xfId="3" applyNumberFormat="1" applyFont="1" applyFill="1" applyBorder="1" applyAlignment="1" applyProtection="1">
      <alignment vertical="center"/>
    </xf>
    <xf numFmtId="0" fontId="62" fillId="15" borderId="0" xfId="5" applyFont="1" applyFill="1" applyAlignment="1" applyProtection="1">
      <alignment horizontal="center" vertical="center"/>
      <protection hidden="1"/>
    </xf>
    <xf numFmtId="0" fontId="62" fillId="15" borderId="10" xfId="5" applyFont="1" applyFill="1" applyBorder="1" applyAlignment="1" applyProtection="1">
      <alignment vertical="center" wrapText="1"/>
      <protection hidden="1"/>
    </xf>
    <xf numFmtId="4" fontId="70" fillId="15" borderId="10" xfId="3" applyNumberFormat="1" applyFont="1" applyFill="1" applyBorder="1" applyAlignment="1" applyProtection="1">
      <alignment vertical="center"/>
      <protection hidden="1"/>
    </xf>
    <xf numFmtId="4" fontId="70" fillId="15" borderId="8" xfId="3" applyNumberFormat="1" applyFont="1" applyFill="1" applyBorder="1" applyAlignment="1" applyProtection="1">
      <alignment vertical="center"/>
      <protection hidden="1"/>
    </xf>
    <xf numFmtId="4" fontId="63" fillId="0" borderId="4" xfId="3" applyNumberFormat="1" applyFont="1" applyBorder="1" applyAlignment="1" applyProtection="1">
      <alignment vertical="center"/>
      <protection locked="0"/>
    </xf>
    <xf numFmtId="0" fontId="62" fillId="15" borderId="0" xfId="5" applyFont="1" applyFill="1" applyProtection="1">
      <protection hidden="1"/>
    </xf>
    <xf numFmtId="0" fontId="62" fillId="15" borderId="9" xfId="5" applyFont="1" applyFill="1" applyBorder="1" applyProtection="1">
      <protection hidden="1"/>
    </xf>
    <xf numFmtId="0" fontId="62" fillId="15" borderId="0" xfId="5" applyFont="1" applyFill="1" applyAlignment="1" applyProtection="1">
      <alignment vertical="center" wrapText="1"/>
      <protection hidden="1"/>
    </xf>
    <xf numFmtId="4" fontId="70" fillId="15" borderId="0" xfId="3" applyNumberFormat="1" applyFont="1" applyFill="1" applyBorder="1" applyAlignment="1" applyProtection="1">
      <alignment vertical="center"/>
      <protection hidden="1"/>
    </xf>
    <xf numFmtId="4" fontId="70" fillId="15" borderId="9" xfId="3" applyNumberFormat="1" applyFont="1" applyFill="1" applyBorder="1" applyAlignment="1" applyProtection="1">
      <alignment vertical="center"/>
      <protection hidden="1"/>
    </xf>
    <xf numFmtId="4" fontId="63" fillId="16" borderId="1" xfId="3" applyNumberFormat="1" applyFont="1" applyFill="1" applyBorder="1" applyAlignment="1" applyProtection="1">
      <alignment vertical="center"/>
      <protection hidden="1"/>
    </xf>
    <xf numFmtId="0" fontId="80" fillId="15" borderId="0" xfId="5" applyFont="1" applyFill="1" applyAlignment="1" applyProtection="1">
      <alignment horizontal="right" vertical="center" wrapText="1"/>
      <protection hidden="1"/>
    </xf>
    <xf numFmtId="0" fontId="81" fillId="15" borderId="0" xfId="5" applyFont="1" applyFill="1" applyAlignment="1" applyProtection="1">
      <alignment vertical="center" wrapText="1"/>
      <protection hidden="1"/>
    </xf>
    <xf numFmtId="0" fontId="81" fillId="15" borderId="0" xfId="5" applyFont="1" applyFill="1" applyAlignment="1" applyProtection="1">
      <alignment vertical="center"/>
      <protection hidden="1"/>
    </xf>
    <xf numFmtId="4" fontId="74" fillId="15" borderId="1" xfId="3" applyNumberFormat="1" applyFont="1" applyFill="1" applyBorder="1" applyAlignment="1" applyProtection="1">
      <alignment vertical="center"/>
      <protection hidden="1"/>
    </xf>
    <xf numFmtId="0" fontId="62" fillId="10" borderId="1" xfId="5" applyFont="1" applyFill="1" applyBorder="1" applyProtection="1">
      <protection locked="0"/>
    </xf>
    <xf numFmtId="0" fontId="62" fillId="9" borderId="1" xfId="5" applyFont="1" applyFill="1" applyBorder="1" applyProtection="1">
      <protection locked="0"/>
    </xf>
    <xf numFmtId="0" fontId="79" fillId="15" borderId="4" xfId="0" applyFont="1" applyFill="1" applyBorder="1" applyAlignment="1" applyProtection="1">
      <alignment horizontal="left"/>
      <protection hidden="1"/>
    </xf>
    <xf numFmtId="4" fontId="70" fillId="0" borderId="1" xfId="0" applyNumberFormat="1" applyFont="1" applyBorder="1" applyAlignment="1" applyProtection="1">
      <alignment vertical="center"/>
      <protection locked="0"/>
    </xf>
    <xf numFmtId="0" fontId="79" fillId="15" borderId="1" xfId="0" applyFont="1" applyFill="1" applyBorder="1" applyAlignment="1" applyProtection="1">
      <alignment horizontal="left"/>
      <protection hidden="1"/>
    </xf>
    <xf numFmtId="0" fontId="79" fillId="15" borderId="1" xfId="0" applyFont="1" applyFill="1" applyBorder="1" applyAlignment="1" applyProtection="1">
      <alignment vertical="center" wrapText="1"/>
      <protection hidden="1"/>
    </xf>
    <xf numFmtId="4" fontId="68" fillId="0" borderId="1" xfId="0" applyNumberFormat="1" applyFont="1" applyBorder="1" applyAlignment="1" applyProtection="1">
      <alignment vertical="center"/>
      <protection locked="0"/>
    </xf>
    <xf numFmtId="0" fontId="75" fillId="16" borderId="1" xfId="5" applyFont="1" applyFill="1" applyBorder="1" applyAlignment="1" applyProtection="1">
      <alignment vertical="center" wrapText="1"/>
      <protection hidden="1"/>
    </xf>
    <xf numFmtId="4" fontId="72" fillId="16" borderId="1" xfId="3" applyNumberFormat="1" applyFont="1" applyFill="1" applyBorder="1" applyAlignment="1" applyProtection="1">
      <alignment horizontal="center" vertical="center"/>
      <protection hidden="1"/>
    </xf>
    <xf numFmtId="4" fontId="72" fillId="16" borderId="1" xfId="3" applyNumberFormat="1" applyFont="1" applyFill="1" applyBorder="1" applyAlignment="1" applyProtection="1">
      <alignment horizontal="left" vertical="center"/>
      <protection hidden="1"/>
    </xf>
    <xf numFmtId="4" fontId="65" fillId="16" borderId="1" xfId="3" applyNumberFormat="1" applyFont="1" applyFill="1" applyBorder="1" applyProtection="1">
      <protection hidden="1"/>
    </xf>
    <xf numFmtId="4" fontId="82" fillId="16" borderId="1" xfId="5" applyNumberFormat="1" applyFont="1" applyFill="1" applyBorder="1" applyProtection="1">
      <protection hidden="1"/>
    </xf>
    <xf numFmtId="0" fontId="79" fillId="15" borderId="11" xfId="0" applyFont="1" applyFill="1" applyBorder="1" applyAlignment="1" applyProtection="1">
      <alignment vertical="center" wrapText="1"/>
      <protection hidden="1"/>
    </xf>
    <xf numFmtId="4" fontId="68" fillId="15" borderId="11" xfId="0" applyNumberFormat="1" applyFont="1" applyFill="1" applyBorder="1" applyProtection="1">
      <protection locked="0"/>
    </xf>
    <xf numFmtId="4" fontId="68" fillId="15" borderId="11" xfId="0" applyNumberFormat="1" applyFont="1" applyFill="1" applyBorder="1" applyAlignment="1" applyProtection="1">
      <alignment vertical="center"/>
      <protection locked="0"/>
    </xf>
    <xf numFmtId="0" fontId="62" fillId="15" borderId="12" xfId="5" applyFont="1" applyFill="1" applyBorder="1" applyProtection="1">
      <protection locked="0"/>
    </xf>
    <xf numFmtId="4" fontId="62" fillId="15" borderId="0" xfId="5" applyNumberFormat="1" applyFont="1" applyFill="1" applyProtection="1">
      <protection locked="0"/>
    </xf>
    <xf numFmtId="0" fontId="62" fillId="15" borderId="0" xfId="5" quotePrefix="1" applyFont="1" applyFill="1" applyAlignment="1" applyProtection="1">
      <alignment horizontal="left"/>
      <protection locked="0"/>
    </xf>
    <xf numFmtId="43" fontId="62" fillId="15" borderId="0" xfId="3" applyFont="1" applyFill="1" applyProtection="1">
      <protection locked="0"/>
    </xf>
    <xf numFmtId="43" fontId="62" fillId="0" borderId="0" xfId="3" applyFont="1" applyProtection="1">
      <protection locked="0"/>
    </xf>
    <xf numFmtId="0" fontId="0" fillId="11" borderId="0" xfId="0" applyFill="1"/>
    <xf numFmtId="0" fontId="70" fillId="4" borderId="4" xfId="0" applyFont="1" applyFill="1" applyBorder="1"/>
    <xf numFmtId="0" fontId="83" fillId="4" borderId="3" xfId="0" applyFont="1" applyFill="1" applyBorder="1"/>
    <xf numFmtId="0" fontId="79" fillId="4" borderId="3" xfId="0" applyFont="1" applyFill="1" applyBorder="1"/>
    <xf numFmtId="0" fontId="70" fillId="7" borderId="4" xfId="0" applyFont="1" applyFill="1" applyBorder="1"/>
    <xf numFmtId="0" fontId="70" fillId="7" borderId="1" xfId="0" applyFont="1" applyFill="1" applyBorder="1"/>
    <xf numFmtId="0" fontId="65" fillId="7" borderId="2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vertical="center" wrapText="1"/>
    </xf>
    <xf numFmtId="3" fontId="65" fillId="7" borderId="1" xfId="0" applyNumberFormat="1" applyFont="1" applyFill="1" applyBorder="1" applyAlignment="1">
      <alignment vertical="center" wrapText="1"/>
    </xf>
    <xf numFmtId="0" fontId="65" fillId="7" borderId="1" xfId="0" applyFont="1" applyFill="1" applyBorder="1" applyAlignment="1">
      <alignment horizontal="center" vertical="center" wrapText="1"/>
    </xf>
    <xf numFmtId="3" fontId="63" fillId="7" borderId="1" xfId="0" applyNumberFormat="1" applyFont="1" applyFill="1" applyBorder="1" applyAlignment="1">
      <alignment vertical="top" wrapText="1"/>
    </xf>
    <xf numFmtId="3" fontId="63" fillId="7" borderId="1" xfId="2" applyNumberFormat="1" applyFont="1" applyFill="1" applyBorder="1" applyAlignment="1" applyProtection="1">
      <alignment vertical="center"/>
    </xf>
    <xf numFmtId="0" fontId="63" fillId="4" borderId="4" xfId="0" applyFont="1" applyFill="1" applyBorder="1" applyAlignment="1">
      <alignment vertical="center"/>
    </xf>
    <xf numFmtId="3" fontId="63" fillId="4" borderId="1" xfId="0" applyNumberFormat="1" applyFont="1" applyFill="1" applyBorder="1" applyAlignment="1">
      <alignment vertical="center"/>
    </xf>
    <xf numFmtId="3" fontId="63" fillId="4" borderId="1" xfId="2" applyNumberFormat="1" applyFont="1" applyFill="1" applyBorder="1" applyAlignment="1" applyProtection="1">
      <alignment vertical="center"/>
    </xf>
    <xf numFmtId="3" fontId="63" fillId="7" borderId="1" xfId="0" applyNumberFormat="1" applyFont="1" applyFill="1" applyBorder="1"/>
    <xf numFmtId="3" fontId="63" fillId="0" borderId="1" xfId="0" applyNumberFormat="1" applyFont="1" applyBorder="1" applyProtection="1">
      <protection locked="0"/>
    </xf>
    <xf numFmtId="0" fontId="65" fillId="7" borderId="4" xfId="0" applyFont="1" applyFill="1" applyBorder="1" applyAlignment="1">
      <alignment vertical="center"/>
    </xf>
    <xf numFmtId="3" fontId="63" fillId="7" borderId="1" xfId="0" applyNumberFormat="1" applyFont="1" applyFill="1" applyBorder="1" applyAlignment="1">
      <alignment vertical="center"/>
    </xf>
    <xf numFmtId="0" fontId="65" fillId="7" borderId="4" xfId="0" applyFont="1" applyFill="1" applyBorder="1" applyAlignment="1">
      <alignment vertical="center" wrapText="1"/>
    </xf>
    <xf numFmtId="3" fontId="63" fillId="7" borderId="1" xfId="0" applyNumberFormat="1" applyFont="1" applyFill="1" applyBorder="1" applyAlignment="1">
      <alignment vertical="center" wrapText="1"/>
    </xf>
    <xf numFmtId="0" fontId="63" fillId="4" borderId="1" xfId="0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 applyProtection="1">
      <alignment vertical="top" wrapText="1"/>
      <protection locked="0"/>
    </xf>
    <xf numFmtId="0" fontId="63" fillId="7" borderId="4" xfId="0" applyFont="1" applyFill="1" applyBorder="1" applyAlignment="1">
      <alignment vertical="center" wrapText="1"/>
    </xf>
    <xf numFmtId="0" fontId="63" fillId="4" borderId="1" xfId="0" applyFont="1" applyFill="1" applyBorder="1" applyAlignment="1">
      <alignment horizontal="center"/>
    </xf>
    <xf numFmtId="0" fontId="6" fillId="15" borderId="0" xfId="5" applyFill="1" applyAlignment="1">
      <alignment horizontal="center" vertical="center"/>
    </xf>
    <xf numFmtId="0" fontId="6" fillId="15" borderId="0" xfId="5" applyFill="1" applyAlignment="1">
      <alignment vertical="center"/>
    </xf>
    <xf numFmtId="0" fontId="6" fillId="15" borderId="0" xfId="5" applyFill="1" applyAlignment="1">
      <alignment horizontal="center"/>
    </xf>
    <xf numFmtId="0" fontId="47" fillId="15" borderId="0" xfId="5" applyFont="1" applyFill="1" applyAlignment="1">
      <alignment horizontal="center" vertical="center"/>
    </xf>
    <xf numFmtId="0" fontId="47" fillId="15" borderId="0" xfId="5" applyFont="1" applyFill="1" applyAlignment="1">
      <alignment horizontal="right" vertical="center"/>
    </xf>
    <xf numFmtId="3" fontId="47" fillId="15" borderId="0" xfId="5" applyNumberFormat="1" applyFont="1" applyFill="1"/>
    <xf numFmtId="0" fontId="29" fillId="20" borderId="1" xfId="5" applyFont="1" applyFill="1" applyBorder="1" applyAlignment="1">
      <alignment horizontal="center" vertical="center" wrapText="1"/>
    </xf>
    <xf numFmtId="0" fontId="37" fillId="13" borderId="4" xfId="0" applyFont="1" applyFill="1" applyBorder="1" applyAlignment="1">
      <alignment horizontal="left"/>
    </xf>
    <xf numFmtId="0" fontId="0" fillId="13" borderId="3" xfId="0" applyFill="1" applyBorder="1"/>
    <xf numFmtId="0" fontId="0" fillId="13" borderId="5" xfId="0" applyFill="1" applyBorder="1"/>
    <xf numFmtId="0" fontId="42" fillId="13" borderId="4" xfId="0" applyFont="1" applyFill="1" applyBorder="1" applyAlignment="1" applyProtection="1">
      <alignment vertical="center"/>
      <protection hidden="1"/>
    </xf>
    <xf numFmtId="0" fontId="0" fillId="13" borderId="3" xfId="0" applyFill="1" applyBorder="1" applyProtection="1">
      <protection hidden="1"/>
    </xf>
    <xf numFmtId="0" fontId="0" fillId="13" borderId="10" xfId="0" applyFill="1" applyBorder="1" applyProtection="1">
      <protection hidden="1"/>
    </xf>
    <xf numFmtId="0" fontId="0" fillId="13" borderId="10" xfId="0" applyFill="1" applyBorder="1"/>
    <xf numFmtId="0" fontId="41" fillId="16" borderId="1" xfId="0" applyFont="1" applyFill="1" applyBorder="1" applyAlignment="1" applyProtection="1">
      <alignment horizontal="center" vertical="center"/>
      <protection hidden="1"/>
    </xf>
    <xf numFmtId="0" fontId="41" fillId="16" borderId="1" xfId="0" applyFont="1" applyFill="1" applyBorder="1" applyAlignment="1" applyProtection="1">
      <alignment wrapText="1"/>
      <protection hidden="1"/>
    </xf>
    <xf numFmtId="43" fontId="41" fillId="16" borderId="1" xfId="1" applyFont="1" applyFill="1" applyBorder="1" applyProtection="1"/>
    <xf numFmtId="0" fontId="41" fillId="16" borderId="1" xfId="0" applyFont="1" applyFill="1" applyBorder="1" applyProtection="1">
      <protection hidden="1"/>
    </xf>
    <xf numFmtId="0" fontId="41" fillId="16" borderId="1" xfId="0" applyFont="1" applyFill="1" applyBorder="1" applyAlignment="1">
      <alignment wrapText="1"/>
    </xf>
    <xf numFmtId="0" fontId="41" fillId="16" borderId="1" xfId="0" applyFont="1" applyFill="1" applyBorder="1" applyAlignment="1">
      <alignment vertical="center" wrapText="1"/>
    </xf>
    <xf numFmtId="0" fontId="43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Protection="1">
      <protection hidden="1"/>
    </xf>
    <xf numFmtId="0" fontId="41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Alignment="1" applyProtection="1">
      <alignment wrapText="1"/>
      <protection hidden="1"/>
    </xf>
    <xf numFmtId="0" fontId="31" fillId="16" borderId="6" xfId="5" applyFont="1" applyFill="1" applyBorder="1" applyAlignment="1">
      <alignment horizontal="center" vertical="center" wrapText="1"/>
    </xf>
    <xf numFmtId="0" fontId="31" fillId="16" borderId="1" xfId="5" applyFont="1" applyFill="1" applyBorder="1" applyAlignment="1">
      <alignment horizontal="center" vertical="center" wrapText="1"/>
    </xf>
    <xf numFmtId="0" fontId="31" fillId="16" borderId="2" xfId="5" applyFont="1" applyFill="1" applyBorder="1" applyAlignment="1">
      <alignment horizontal="center" vertical="center" wrapText="1"/>
    </xf>
    <xf numFmtId="0" fontId="29" fillId="16" borderId="1" xfId="5" applyFont="1" applyFill="1" applyBorder="1" applyAlignment="1">
      <alignment horizontal="center" vertical="center" wrapText="1"/>
    </xf>
    <xf numFmtId="0" fontId="2" fillId="16" borderId="1" xfId="5" applyFont="1" applyFill="1" applyBorder="1" applyAlignment="1">
      <alignment horizontal="center" vertical="center" wrapText="1"/>
    </xf>
    <xf numFmtId="0" fontId="26" fillId="16" borderId="2" xfId="5" applyFont="1" applyFill="1" applyBorder="1" applyAlignment="1">
      <alignment horizontal="center" vertical="center" wrapText="1"/>
    </xf>
    <xf numFmtId="0" fontId="6" fillId="16" borderId="1" xfId="5" applyFill="1" applyBorder="1" applyAlignment="1">
      <alignment horizontal="center" vertical="center"/>
    </xf>
    <xf numFmtId="0" fontId="32" fillId="16" borderId="1" xfId="5" applyFont="1" applyFill="1" applyBorder="1" applyAlignment="1">
      <alignment horizontal="center" vertical="center" wrapText="1"/>
    </xf>
    <xf numFmtId="0" fontId="29" fillId="16" borderId="2" xfId="5" applyFont="1" applyFill="1" applyBorder="1" applyAlignment="1">
      <alignment horizontal="center" vertical="center" wrapText="1"/>
    </xf>
    <xf numFmtId="0" fontId="3" fillId="13" borderId="2" xfId="5" applyFont="1" applyFill="1" applyBorder="1" applyAlignment="1">
      <alignment vertical="center" wrapText="1"/>
    </xf>
    <xf numFmtId="0" fontId="0" fillId="19" borderId="0" xfId="0" applyFill="1"/>
    <xf numFmtId="0" fontId="76" fillId="13" borderId="2" xfId="5" applyFont="1" applyFill="1" applyBorder="1" applyAlignment="1">
      <alignment horizontal="center" vertical="center" wrapText="1"/>
    </xf>
    <xf numFmtId="10" fontId="77" fillId="4" borderId="1" xfId="1" applyNumberFormat="1" applyFont="1" applyFill="1" applyBorder="1" applyAlignment="1" applyProtection="1">
      <alignment vertical="center" wrapText="1"/>
    </xf>
    <xf numFmtId="10" fontId="77" fillId="2" borderId="1" xfId="1" applyNumberFormat="1" applyFont="1" applyFill="1" applyBorder="1" applyAlignment="1" applyProtection="1">
      <alignment vertical="center" wrapText="1"/>
      <protection locked="0"/>
    </xf>
    <xf numFmtId="10" fontId="77" fillId="4" borderId="1" xfId="9" applyNumberFormat="1" applyFont="1" applyFill="1" applyBorder="1" applyAlignment="1" applyProtection="1">
      <alignment vertical="top" wrapText="1"/>
    </xf>
    <xf numFmtId="10" fontId="77" fillId="19" borderId="1" xfId="9" applyNumberFormat="1" applyFont="1" applyFill="1" applyBorder="1" applyAlignment="1" applyProtection="1">
      <alignment vertical="top" wrapText="1"/>
      <protection locked="0"/>
    </xf>
    <xf numFmtId="10" fontId="77" fillId="4" borderId="1" xfId="1" applyNumberFormat="1" applyFont="1" applyFill="1" applyBorder="1" applyProtection="1"/>
    <xf numFmtId="10" fontId="77" fillId="2" borderId="1" xfId="1" applyNumberFormat="1" applyFont="1" applyFill="1" applyBorder="1" applyProtection="1">
      <protection locked="0"/>
    </xf>
    <xf numFmtId="10" fontId="77" fillId="2" borderId="1" xfId="9" applyNumberFormat="1" applyFont="1" applyFill="1" applyBorder="1" applyAlignment="1" applyProtection="1">
      <alignment vertical="top" wrapText="1"/>
      <protection locked="0"/>
    </xf>
    <xf numFmtId="10" fontId="77" fillId="16" borderId="1" xfId="1" applyNumberFormat="1" applyFont="1" applyFill="1" applyBorder="1" applyAlignment="1" applyProtection="1">
      <alignment vertical="center" wrapText="1"/>
      <protection locked="0"/>
    </xf>
    <xf numFmtId="0" fontId="84" fillId="15" borderId="0" xfId="5" applyFont="1" applyFill="1"/>
    <xf numFmtId="4" fontId="44" fillId="4" borderId="1" xfId="5" applyNumberFormat="1" applyFont="1" applyFill="1" applyBorder="1" applyAlignment="1">
      <alignment vertical="center" wrapText="1"/>
    </xf>
    <xf numFmtId="4" fontId="44" fillId="2" borderId="1" xfId="5" applyNumberFormat="1" applyFont="1" applyFill="1" applyBorder="1" applyAlignment="1">
      <alignment vertical="center" wrapText="1"/>
    </xf>
    <xf numFmtId="0" fontId="67" fillId="15" borderId="0" xfId="0" applyFont="1" applyFill="1" applyAlignment="1">
      <alignment vertical="center" wrapText="1"/>
    </xf>
    <xf numFmtId="0" fontId="76" fillId="15" borderId="0" xfId="5" applyFont="1" applyFill="1" applyAlignment="1">
      <alignment vertical="center" wrapText="1"/>
    </xf>
    <xf numFmtId="0" fontId="65" fillId="13" borderId="4" xfId="0" applyFont="1" applyFill="1" applyBorder="1" applyAlignment="1">
      <alignment vertical="center" wrapText="1"/>
    </xf>
    <xf numFmtId="0" fontId="65" fillId="13" borderId="3" xfId="0" applyFont="1" applyFill="1" applyBorder="1" applyAlignment="1">
      <alignment vertical="center" wrapText="1"/>
    </xf>
    <xf numFmtId="0" fontId="0" fillId="15" borderId="11" xfId="0" applyFill="1" applyBorder="1"/>
    <xf numFmtId="0" fontId="70" fillId="4" borderId="3" xfId="0" applyFont="1" applyFill="1" applyBorder="1" applyAlignment="1">
      <alignment horizontal="right"/>
    </xf>
    <xf numFmtId="0" fontId="65" fillId="13" borderId="0" xfId="0" applyFont="1" applyFill="1" applyAlignment="1">
      <alignment vertical="center" wrapText="1"/>
    </xf>
    <xf numFmtId="0" fontId="1" fillId="5" borderId="6" xfId="5" applyFont="1" applyFill="1" applyBorder="1" applyAlignment="1">
      <alignment vertical="center"/>
    </xf>
    <xf numFmtId="0" fontId="1" fillId="5" borderId="2" xfId="5" applyFont="1" applyFill="1" applyBorder="1" applyAlignment="1">
      <alignment horizontal="center"/>
    </xf>
    <xf numFmtId="0" fontId="6" fillId="5" borderId="1" xfId="5" applyFill="1" applyBorder="1" applyAlignment="1">
      <alignment horizontal="center"/>
    </xf>
    <xf numFmtId="0" fontId="41" fillId="16" borderId="1" xfId="0" applyFont="1" applyFill="1" applyBorder="1" applyAlignment="1" applyProtection="1">
      <alignment vertical="center" wrapText="1"/>
      <protection hidden="1"/>
    </xf>
    <xf numFmtId="0" fontId="88" fillId="15" borderId="0" xfId="5" applyFont="1" applyFill="1"/>
    <xf numFmtId="0" fontId="77" fillId="4" borderId="4" xfId="5" applyFont="1" applyFill="1" applyBorder="1" applyAlignment="1">
      <alignment vertical="center"/>
    </xf>
    <xf numFmtId="0" fontId="77" fillId="4" borderId="3" xfId="5" applyFont="1" applyFill="1" applyBorder="1" applyAlignment="1">
      <alignment vertical="center"/>
    </xf>
    <xf numFmtId="0" fontId="75" fillId="4" borderId="3" xfId="5" applyFont="1" applyFill="1" applyBorder="1"/>
    <xf numFmtId="0" fontId="62" fillId="4" borderId="3" xfId="5" applyFont="1" applyFill="1" applyBorder="1"/>
    <xf numFmtId="3" fontId="76" fillId="4" borderId="4" xfId="5" applyNumberFormat="1" applyFont="1" applyFill="1" applyBorder="1" applyAlignment="1">
      <alignment horizontal="center"/>
    </xf>
    <xf numFmtId="3" fontId="76" fillId="4" borderId="4" xfId="5" applyNumberFormat="1" applyFont="1" applyFill="1" applyBorder="1"/>
    <xf numFmtId="3" fontId="76" fillId="2" borderId="4" xfId="5" applyNumberFormat="1" applyFont="1" applyFill="1" applyBorder="1" applyProtection="1">
      <protection locked="0"/>
    </xf>
    <xf numFmtId="3" fontId="75" fillId="18" borderId="4" xfId="5" applyNumberFormat="1" applyFont="1" applyFill="1" applyBorder="1" applyAlignment="1">
      <alignment vertical="center" wrapText="1"/>
    </xf>
    <xf numFmtId="10" fontId="77" fillId="2" borderId="4" xfId="1" applyNumberFormat="1" applyFont="1" applyFill="1" applyBorder="1" applyAlignment="1" applyProtection="1">
      <alignment vertical="center" wrapText="1"/>
      <protection locked="0"/>
    </xf>
    <xf numFmtId="10" fontId="77" fillId="19" borderId="4" xfId="9" applyNumberFormat="1" applyFont="1" applyFill="1" applyBorder="1" applyAlignment="1" applyProtection="1">
      <alignment vertical="top" wrapText="1"/>
      <protection locked="0"/>
    </xf>
    <xf numFmtId="10" fontId="77" fillId="2" borderId="4" xfId="9" applyNumberFormat="1" applyFont="1" applyFill="1" applyBorder="1" applyAlignment="1" applyProtection="1">
      <alignment vertical="top" wrapText="1"/>
      <protection locked="0"/>
    </xf>
    <xf numFmtId="3" fontId="75" fillId="18" borderId="4" xfId="5" applyNumberFormat="1" applyFont="1" applyFill="1" applyBorder="1" applyAlignment="1">
      <alignment vertical="top" wrapText="1"/>
    </xf>
    <xf numFmtId="3" fontId="75" fillId="4" borderId="4" xfId="5" applyNumberFormat="1" applyFont="1" applyFill="1" applyBorder="1" applyAlignment="1">
      <alignment vertical="top" wrapText="1"/>
    </xf>
    <xf numFmtId="10" fontId="77" fillId="2" borderId="4" xfId="1" applyNumberFormat="1" applyFont="1" applyFill="1" applyBorder="1" applyProtection="1">
      <protection locked="0"/>
    </xf>
    <xf numFmtId="3" fontId="76" fillId="6" borderId="4" xfId="5" applyNumberFormat="1" applyFont="1" applyFill="1" applyBorder="1" applyAlignment="1" applyProtection="1">
      <alignment vertical="center" wrapText="1"/>
      <protection locked="0"/>
    </xf>
    <xf numFmtId="10" fontId="77" fillId="16" borderId="4" xfId="1" applyNumberFormat="1" applyFont="1" applyFill="1" applyBorder="1" applyAlignment="1" applyProtection="1">
      <alignment vertical="center" wrapText="1"/>
      <protection locked="0"/>
    </xf>
    <xf numFmtId="0" fontId="76" fillId="2" borderId="4" xfId="5" applyFont="1" applyFill="1" applyBorder="1" applyProtection="1">
      <protection locked="0"/>
    </xf>
    <xf numFmtId="3" fontId="76" fillId="6" borderId="4" xfId="5" applyNumberFormat="1" applyFont="1" applyFill="1" applyBorder="1" applyAlignment="1" applyProtection="1">
      <alignment vertical="center"/>
      <protection locked="0"/>
    </xf>
    <xf numFmtId="3" fontId="75" fillId="5" borderId="4" xfId="5" applyNumberFormat="1" applyFont="1" applyFill="1" applyBorder="1" applyAlignment="1">
      <alignment vertical="center" wrapText="1"/>
    </xf>
    <xf numFmtId="0" fontId="62" fillId="4" borderId="4" xfId="5" applyFont="1" applyFill="1" applyBorder="1" applyAlignment="1">
      <alignment vertical="center"/>
    </xf>
    <xf numFmtId="0" fontId="77" fillId="15" borderId="0" xfId="5" applyFont="1" applyFill="1" applyAlignment="1">
      <alignment vertical="center"/>
    </xf>
    <xf numFmtId="0" fontId="75" fillId="15" borderId="0" xfId="5" applyFont="1" applyFill="1"/>
    <xf numFmtId="0" fontId="75" fillId="15" borderId="0" xfId="5" applyFont="1" applyFill="1" applyAlignment="1">
      <alignment vertical="center"/>
    </xf>
    <xf numFmtId="3" fontId="76" fillId="15" borderId="0" xfId="5" applyNumberFormat="1" applyFont="1" applyFill="1" applyAlignment="1">
      <alignment horizontal="center"/>
    </xf>
    <xf numFmtId="3" fontId="76" fillId="15" borderId="0" xfId="5" applyNumberFormat="1" applyFont="1" applyFill="1"/>
    <xf numFmtId="3" fontId="76" fillId="15" borderId="0" xfId="5" applyNumberFormat="1" applyFont="1" applyFill="1" applyProtection="1">
      <protection locked="0"/>
    </xf>
    <xf numFmtId="3" fontId="75" fillId="15" borderId="0" xfId="5" applyNumberFormat="1" applyFont="1" applyFill="1" applyAlignment="1">
      <alignment vertical="center" wrapText="1"/>
    </xf>
    <xf numFmtId="10" fontId="77" fillId="15" borderId="0" xfId="1" applyNumberFormat="1" applyFont="1" applyFill="1" applyBorder="1" applyAlignment="1" applyProtection="1">
      <alignment vertical="center" wrapText="1"/>
      <protection locked="0"/>
    </xf>
    <xf numFmtId="10" fontId="77" fillId="15" borderId="0" xfId="9" applyNumberFormat="1" applyFont="1" applyFill="1" applyBorder="1" applyAlignment="1" applyProtection="1">
      <alignment vertical="top" wrapText="1"/>
      <protection locked="0"/>
    </xf>
    <xf numFmtId="3" fontId="75" fillId="15" borderId="0" xfId="5" applyNumberFormat="1" applyFont="1" applyFill="1" applyAlignment="1">
      <alignment vertical="top" wrapText="1"/>
    </xf>
    <xf numFmtId="10" fontId="77" fillId="15" borderId="0" xfId="1" applyNumberFormat="1" applyFont="1" applyFill="1" applyBorder="1" applyProtection="1">
      <protection locked="0"/>
    </xf>
    <xf numFmtId="3" fontId="76" fillId="15" borderId="0" xfId="5" applyNumberFormat="1" applyFont="1" applyFill="1" applyAlignment="1" applyProtection="1">
      <alignment vertical="center" wrapText="1"/>
      <protection locked="0"/>
    </xf>
    <xf numFmtId="0" fontId="76" fillId="15" borderId="0" xfId="5" applyFont="1" applyFill="1" applyProtection="1">
      <protection locked="0"/>
    </xf>
    <xf numFmtId="3" fontId="76" fillId="15" borderId="0" xfId="5" applyNumberFormat="1" applyFont="1" applyFill="1" applyAlignment="1" applyProtection="1">
      <alignment vertical="center"/>
      <protection locked="0"/>
    </xf>
    <xf numFmtId="0" fontId="75" fillId="15" borderId="15" xfId="5" applyFont="1" applyFill="1" applyBorder="1"/>
    <xf numFmtId="0" fontId="75" fillId="15" borderId="15" xfId="5" applyFont="1" applyFill="1" applyBorder="1" applyAlignment="1">
      <alignment vertical="center"/>
    </xf>
    <xf numFmtId="3" fontId="76" fillId="15" borderId="15" xfId="5" applyNumberFormat="1" applyFont="1" applyFill="1" applyBorder="1" applyAlignment="1">
      <alignment horizontal="center"/>
    </xf>
    <xf numFmtId="3" fontId="76" fillId="15" borderId="15" xfId="5" applyNumberFormat="1" applyFont="1" applyFill="1" applyBorder="1"/>
    <xf numFmtId="3" fontId="76" fillId="15" borderId="15" xfId="5" applyNumberFormat="1" applyFont="1" applyFill="1" applyBorder="1" applyProtection="1">
      <protection locked="0"/>
    </xf>
    <xf numFmtId="3" fontId="75" fillId="15" borderId="15" xfId="5" applyNumberFormat="1" applyFont="1" applyFill="1" applyBorder="1" applyAlignment="1">
      <alignment vertical="center" wrapText="1"/>
    </xf>
    <xf numFmtId="10" fontId="77" fillId="15" borderId="15" xfId="1" applyNumberFormat="1" applyFont="1" applyFill="1" applyBorder="1" applyAlignment="1" applyProtection="1">
      <alignment vertical="center" wrapText="1"/>
      <protection locked="0"/>
    </xf>
    <xf numFmtId="10" fontId="77" fillId="15" borderId="15" xfId="9" applyNumberFormat="1" applyFont="1" applyFill="1" applyBorder="1" applyAlignment="1" applyProtection="1">
      <alignment vertical="top" wrapText="1"/>
      <protection locked="0"/>
    </xf>
    <xf numFmtId="3" fontId="75" fillId="15" borderId="15" xfId="5" applyNumberFormat="1" applyFont="1" applyFill="1" applyBorder="1" applyAlignment="1">
      <alignment vertical="top" wrapText="1"/>
    </xf>
    <xf numFmtId="10" fontId="77" fillId="15" borderId="15" xfId="1" applyNumberFormat="1" applyFont="1" applyFill="1" applyBorder="1" applyProtection="1">
      <protection locked="0"/>
    </xf>
    <xf numFmtId="3" fontId="76" fillId="15" borderId="15" xfId="5" applyNumberFormat="1" applyFont="1" applyFill="1" applyBorder="1" applyAlignment="1" applyProtection="1">
      <alignment vertical="center" wrapText="1"/>
      <protection locked="0"/>
    </xf>
    <xf numFmtId="0" fontId="76" fillId="15" borderId="15" xfId="5" applyFont="1" applyFill="1" applyBorder="1" applyProtection="1">
      <protection locked="0"/>
    </xf>
    <xf numFmtId="3" fontId="76" fillId="15" borderId="15" xfId="5" applyNumberFormat="1" applyFont="1" applyFill="1" applyBorder="1" applyAlignment="1" applyProtection="1">
      <alignment vertical="center"/>
      <protection locked="0"/>
    </xf>
    <xf numFmtId="0" fontId="61" fillId="16" borderId="1" xfId="5" applyFont="1" applyFill="1" applyBorder="1" applyAlignment="1" applyProtection="1">
      <alignment vertical="center" wrapText="1"/>
      <protection hidden="1"/>
    </xf>
    <xf numFmtId="0" fontId="70" fillId="15" borderId="0" xfId="0" applyFont="1" applyFill="1" applyAlignment="1">
      <alignment horizontal="right"/>
    </xf>
    <xf numFmtId="0" fontId="70" fillId="15" borderId="0" xfId="0" applyFont="1" applyFill="1" applyAlignment="1">
      <alignment wrapText="1"/>
    </xf>
    <xf numFmtId="3" fontId="65" fillId="7" borderId="4" xfId="0" applyNumberFormat="1" applyFont="1" applyFill="1" applyBorder="1" applyAlignment="1">
      <alignment vertical="center" wrapText="1"/>
    </xf>
    <xf numFmtId="3" fontId="63" fillId="7" borderId="4" xfId="0" applyNumberFormat="1" applyFont="1" applyFill="1" applyBorder="1" applyAlignment="1">
      <alignment vertical="top" wrapText="1"/>
    </xf>
    <xf numFmtId="3" fontId="63" fillId="7" borderId="4" xfId="2" applyNumberFormat="1" applyFont="1" applyFill="1" applyBorder="1" applyAlignment="1" applyProtection="1">
      <alignment vertical="center"/>
    </xf>
    <xf numFmtId="3" fontId="63" fillId="4" borderId="4" xfId="2" applyNumberFormat="1" applyFont="1" applyFill="1" applyBorder="1" applyAlignment="1" applyProtection="1">
      <alignment vertical="center"/>
    </xf>
    <xf numFmtId="3" fontId="63" fillId="7" borderId="4" xfId="0" applyNumberFormat="1" applyFont="1" applyFill="1" applyBorder="1"/>
    <xf numFmtId="3" fontId="63" fillId="0" borderId="4" xfId="0" applyNumberFormat="1" applyFont="1" applyBorder="1" applyProtection="1">
      <protection locked="0"/>
    </xf>
    <xf numFmtId="3" fontId="63" fillId="7" borderId="4" xfId="0" applyNumberFormat="1" applyFont="1" applyFill="1" applyBorder="1" applyAlignment="1">
      <alignment vertical="center"/>
    </xf>
    <xf numFmtId="3" fontId="63" fillId="2" borderId="4" xfId="0" applyNumberFormat="1" applyFont="1" applyFill="1" applyBorder="1" applyAlignment="1" applyProtection="1">
      <alignment vertical="top" wrapText="1"/>
      <protection locked="0"/>
    </xf>
    <xf numFmtId="3" fontId="68" fillId="15" borderId="0" xfId="0" applyNumberFormat="1" applyFont="1" applyFill="1" applyAlignment="1">
      <alignment vertical="center"/>
    </xf>
    <xf numFmtId="1" fontId="68" fillId="15" borderId="0" xfId="0" applyNumberFormat="1" applyFont="1" applyFill="1" applyAlignment="1" applyProtection="1">
      <alignment vertical="center"/>
      <protection locked="0"/>
    </xf>
    <xf numFmtId="3" fontId="65" fillId="15" borderId="0" xfId="0" applyNumberFormat="1" applyFont="1" applyFill="1" applyAlignment="1">
      <alignment vertical="center" wrapText="1"/>
    </xf>
    <xf numFmtId="3" fontId="63" fillId="15" borderId="0" xfId="0" applyNumberFormat="1" applyFont="1" applyFill="1" applyAlignment="1">
      <alignment vertical="top" wrapText="1"/>
    </xf>
    <xf numFmtId="3" fontId="63" fillId="15" borderId="0" xfId="2" applyNumberFormat="1" applyFont="1" applyFill="1" applyBorder="1" applyAlignment="1" applyProtection="1">
      <alignment vertical="center"/>
    </xf>
    <xf numFmtId="3" fontId="63" fillId="15" borderId="0" xfId="0" applyNumberFormat="1" applyFont="1" applyFill="1"/>
    <xf numFmtId="3" fontId="63" fillId="15" borderId="0" xfId="0" applyNumberFormat="1" applyFont="1" applyFill="1" applyProtection="1">
      <protection locked="0"/>
    </xf>
    <xf numFmtId="0" fontId="65" fillId="15" borderId="0" xfId="0" applyFont="1" applyFill="1" applyAlignment="1">
      <alignment vertical="center" wrapText="1"/>
    </xf>
    <xf numFmtId="3" fontId="63" fillId="15" borderId="0" xfId="0" applyNumberFormat="1" applyFont="1" applyFill="1" applyAlignment="1">
      <alignment vertical="center"/>
    </xf>
    <xf numFmtId="3" fontId="63" fillId="15" borderId="0" xfId="0" applyNumberFormat="1" applyFont="1" applyFill="1" applyAlignment="1" applyProtection="1">
      <alignment vertical="top" wrapText="1"/>
      <protection locked="0"/>
    </xf>
    <xf numFmtId="0" fontId="70" fillId="15" borderId="15" xfId="0" applyFont="1" applyFill="1" applyBorder="1" applyAlignment="1">
      <alignment horizontal="right"/>
    </xf>
    <xf numFmtId="3" fontId="2" fillId="16" borderId="2" xfId="5" applyNumberFormat="1" applyFont="1" applyFill="1" applyBorder="1" applyAlignment="1" applyProtection="1">
      <alignment vertical="center" wrapText="1"/>
      <protection locked="0"/>
    </xf>
    <xf numFmtId="0" fontId="42" fillId="5" borderId="3" xfId="0" applyFont="1" applyFill="1" applyBorder="1" applyAlignment="1" applyProtection="1">
      <alignment vertical="center" wrapText="1"/>
      <protection hidden="1"/>
    </xf>
    <xf numFmtId="0" fontId="34" fillId="13" borderId="13" xfId="0" applyFont="1" applyFill="1" applyBorder="1" applyProtection="1">
      <protection hidden="1"/>
    </xf>
    <xf numFmtId="43" fontId="41" fillId="16" borderId="4" xfId="1" applyFont="1" applyFill="1" applyBorder="1" applyProtection="1"/>
    <xf numFmtId="0" fontId="87" fillId="15" borderId="0" xfId="0" applyFont="1" applyFill="1" applyAlignment="1" applyProtection="1">
      <alignment vertical="center" wrapText="1"/>
      <protection hidden="1"/>
    </xf>
    <xf numFmtId="0" fontId="42" fillId="15" borderId="0" xfId="0" applyFont="1" applyFill="1" applyAlignment="1" applyProtection="1">
      <alignment vertical="center" wrapText="1"/>
      <protection hidden="1"/>
    </xf>
    <xf numFmtId="43" fontId="41" fillId="15" borderId="0" xfId="1" applyFont="1" applyFill="1" applyBorder="1" applyProtection="1"/>
    <xf numFmtId="164" fontId="41" fillId="15" borderId="0" xfId="0" applyNumberFormat="1" applyFont="1" applyFill="1" applyProtection="1">
      <protection locked="0"/>
    </xf>
    <xf numFmtId="164" fontId="41" fillId="15" borderId="0" xfId="0" applyNumberFormat="1" applyFont="1" applyFill="1" applyAlignment="1" applyProtection="1">
      <alignment vertical="center"/>
      <protection locked="0"/>
    </xf>
    <xf numFmtId="0" fontId="0" fillId="15" borderId="0" xfId="0" applyFill="1" applyAlignment="1">
      <alignment horizontal="right"/>
    </xf>
    <xf numFmtId="0" fontId="41" fillId="15" borderId="0" xfId="0" applyFont="1" applyFill="1" applyProtection="1">
      <protection locked="0"/>
    </xf>
    <xf numFmtId="0" fontId="41" fillId="15" borderId="0" xfId="0" applyFont="1" applyFill="1" applyAlignment="1" applyProtection="1">
      <alignment horizontal="right"/>
      <protection locked="0"/>
    </xf>
    <xf numFmtId="3" fontId="41" fillId="15" borderId="0" xfId="0" applyNumberFormat="1" applyFont="1" applyFill="1"/>
    <xf numFmtId="3" fontId="41" fillId="15" borderId="0" xfId="0" applyNumberFormat="1" applyFont="1" applyFill="1" applyAlignment="1">
      <alignment horizontal="right"/>
    </xf>
    <xf numFmtId="0" fontId="0" fillId="15" borderId="0" xfId="0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0" fontId="37" fillId="20" borderId="4" xfId="0" applyFont="1" applyFill="1" applyBorder="1"/>
    <xf numFmtId="0" fontId="89" fillId="13" borderId="1" xfId="0" applyFont="1" applyFill="1" applyBorder="1" applyAlignment="1" applyProtection="1">
      <alignment horizontal="left" vertical="center"/>
      <protection hidden="1"/>
    </xf>
    <xf numFmtId="0" fontId="66" fillId="15" borderId="3" xfId="0" applyFont="1" applyFill="1" applyBorder="1" applyAlignment="1" applyProtection="1">
      <alignment horizontal="center" vertical="center" wrapText="1"/>
      <protection hidden="1"/>
    </xf>
    <xf numFmtId="0" fontId="66" fillId="15" borderId="5" xfId="0" applyFont="1" applyFill="1" applyBorder="1" applyAlignment="1" applyProtection="1">
      <alignment vertical="center" wrapText="1"/>
      <protection hidden="1"/>
    </xf>
    <xf numFmtId="4" fontId="66" fillId="19" borderId="4" xfId="0" applyNumberFormat="1" applyFont="1" applyFill="1" applyBorder="1" applyAlignment="1" applyProtection="1">
      <alignment vertical="center"/>
      <protection locked="0"/>
    </xf>
    <xf numFmtId="4" fontId="0" fillId="19" borderId="4" xfId="0" applyNumberFormat="1" applyFill="1" applyBorder="1" applyAlignment="1" applyProtection="1">
      <alignment vertical="center"/>
      <protection locked="0"/>
    </xf>
    <xf numFmtId="0" fontId="41" fillId="15" borderId="1" xfId="0" applyFont="1" applyFill="1" applyBorder="1" applyAlignment="1" applyProtection="1">
      <alignment vertical="center" wrapText="1"/>
      <protection hidden="1"/>
    </xf>
    <xf numFmtId="4" fontId="41" fillId="0" borderId="4" xfId="0" applyNumberFormat="1" applyFont="1" applyBorder="1" applyAlignment="1" applyProtection="1">
      <alignment vertical="center"/>
      <protection locked="0"/>
    </xf>
    <xf numFmtId="0" fontId="0" fillId="15" borderId="3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3" borderId="0" xfId="0" applyFill="1"/>
    <xf numFmtId="0" fontId="0" fillId="15" borderId="15" xfId="0" applyFill="1" applyBorder="1"/>
    <xf numFmtId="3" fontId="41" fillId="15" borderId="15" xfId="0" applyNumberFormat="1" applyFont="1" applyFill="1" applyBorder="1"/>
    <xf numFmtId="0" fontId="90" fillId="15" borderId="13" xfId="0" applyFont="1" applyFill="1" applyBorder="1" applyAlignment="1">
      <alignment vertical="center" wrapText="1"/>
    </xf>
    <xf numFmtId="43" fontId="41" fillId="15" borderId="15" xfId="1" applyFont="1" applyFill="1" applyBorder="1" applyProtection="1"/>
    <xf numFmtId="164" fontId="41" fillId="15" borderId="15" xfId="0" applyNumberFormat="1" applyFont="1" applyFill="1" applyBorder="1" applyProtection="1">
      <protection locked="0"/>
    </xf>
    <xf numFmtId="164" fontId="41" fillId="15" borderId="15" xfId="0" applyNumberFormat="1" applyFont="1" applyFill="1" applyBorder="1" applyAlignment="1" applyProtection="1">
      <alignment vertical="center"/>
      <protection locked="0"/>
    </xf>
    <xf numFmtId="0" fontId="41" fillId="15" borderId="15" xfId="0" applyFont="1" applyFill="1" applyBorder="1" applyProtection="1">
      <protection locked="0"/>
    </xf>
    <xf numFmtId="3" fontId="40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21" borderId="0" xfId="0" applyNumberFormat="1" applyFill="1"/>
    <xf numFmtId="0" fontId="0" fillId="21" borderId="0" xfId="0" applyFill="1"/>
    <xf numFmtId="0" fontId="41" fillId="15" borderId="1" xfId="0" applyFont="1" applyFill="1" applyBorder="1" applyAlignment="1" applyProtection="1">
      <alignment vertical="center"/>
      <protection hidden="1"/>
    </xf>
    <xf numFmtId="0" fontId="93" fillId="15" borderId="4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13" borderId="2" xfId="0" applyFill="1" applyBorder="1" applyAlignment="1">
      <alignment horizontal="left" vertical="center" wrapText="1"/>
    </xf>
    <xf numFmtId="3" fontId="51" fillId="15" borderId="0" xfId="0" applyNumberFormat="1" applyFont="1" applyFill="1" applyAlignment="1">
      <alignment vertical="center"/>
    </xf>
    <xf numFmtId="0" fontId="51" fillId="15" borderId="0" xfId="0" applyFont="1" applyFill="1" applyAlignment="1">
      <alignment vertical="center"/>
    </xf>
    <xf numFmtId="0" fontId="13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left" vertical="center"/>
    </xf>
    <xf numFmtId="0" fontId="51" fillId="15" borderId="0" xfId="0" applyFont="1" applyFill="1" applyAlignment="1">
      <alignment horizontal="center"/>
    </xf>
    <xf numFmtId="0" fontId="51" fillId="15" borderId="0" xfId="0" applyFont="1" applyFill="1"/>
    <xf numFmtId="0" fontId="34" fillId="4" borderId="3" xfId="0" applyFont="1" applyFill="1" applyBorder="1" applyAlignment="1">
      <alignment vertical="center"/>
    </xf>
    <xf numFmtId="0" fontId="0" fillId="2" borderId="1" xfId="0" applyFill="1" applyBorder="1"/>
    <xf numFmtId="0" fontId="34" fillId="4" borderId="3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0" fillId="4" borderId="5" xfId="0" applyFill="1" applyBorder="1"/>
    <xf numFmtId="0" fontId="0" fillId="4" borderId="4" xfId="0" applyFill="1" applyBorder="1"/>
    <xf numFmtId="0" fontId="42" fillId="5" borderId="4" xfId="0" applyFont="1" applyFill="1" applyBorder="1" applyAlignment="1">
      <alignment vertical="center" wrapText="1"/>
    </xf>
    <xf numFmtId="0" fontId="42" fillId="5" borderId="3" xfId="0" applyFont="1" applyFill="1" applyBorder="1" applyAlignment="1">
      <alignment vertical="center" wrapText="1"/>
    </xf>
    <xf numFmtId="4" fontId="44" fillId="2" borderId="4" xfId="5" applyNumberFormat="1" applyFont="1" applyFill="1" applyBorder="1" applyAlignment="1">
      <alignment vertical="center" wrapText="1"/>
    </xf>
    <xf numFmtId="2" fontId="45" fillId="2" borderId="4" xfId="1" applyNumberFormat="1" applyFont="1" applyFill="1" applyBorder="1" applyAlignment="1" applyProtection="1">
      <alignment horizontal="right"/>
    </xf>
    <xf numFmtId="0" fontId="37" fillId="15" borderId="11" xfId="0" applyFont="1" applyFill="1" applyBorder="1" applyAlignment="1">
      <alignment horizontal="left" vertical="center"/>
    </xf>
    <xf numFmtId="0" fontId="42" fillId="15" borderId="0" xfId="0" applyFont="1" applyFill="1"/>
    <xf numFmtId="3" fontId="40" fillId="4" borderId="1" xfId="0" applyNumberFormat="1" applyFont="1" applyFill="1" applyBorder="1" applyAlignment="1">
      <alignment horizontal="center" vertical="center" wrapText="1"/>
    </xf>
    <xf numFmtId="0" fontId="95" fillId="19" borderId="0" xfId="0" applyFont="1" applyFill="1" applyAlignment="1" applyProtection="1">
      <alignment vertical="center" wrapText="1"/>
      <protection hidden="1"/>
    </xf>
    <xf numFmtId="0" fontId="33" fillId="19" borderId="0" xfId="0" applyFont="1" applyFill="1" applyAlignment="1">
      <alignment vertical="center" wrapText="1"/>
    </xf>
    <xf numFmtId="4" fontId="70" fillId="19" borderId="1" xfId="3" applyNumberFormat="1" applyFont="1" applyFill="1" applyBorder="1" applyAlignment="1" applyProtection="1">
      <alignment vertical="center"/>
      <protection locked="0"/>
    </xf>
    <xf numFmtId="3" fontId="0" fillId="13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4" fontId="45" fillId="0" borderId="1" xfId="0" applyNumberFormat="1" applyFont="1" applyBorder="1"/>
    <xf numFmtId="4" fontId="45" fillId="0" borderId="4" xfId="0" applyNumberFormat="1" applyFont="1" applyBorder="1"/>
    <xf numFmtId="4" fontId="2" fillId="4" borderId="1" xfId="5" applyNumberFormat="1" applyFont="1" applyFill="1" applyBorder="1" applyAlignment="1">
      <alignment vertical="center" wrapText="1"/>
    </xf>
    <xf numFmtId="4" fontId="2" fillId="2" borderId="1" xfId="5" applyNumberFormat="1" applyFont="1" applyFill="1" applyBorder="1" applyAlignment="1">
      <alignment vertical="center" wrapText="1"/>
    </xf>
    <xf numFmtId="4" fontId="2" fillId="2" borderId="4" xfId="5" applyNumberFormat="1" applyFont="1" applyFill="1" applyBorder="1" applyAlignment="1">
      <alignment vertical="center" wrapText="1"/>
    </xf>
    <xf numFmtId="4" fontId="25" fillId="0" borderId="1" xfId="5" applyNumberFormat="1" applyFont="1" applyBorder="1"/>
    <xf numFmtId="4" fontId="25" fillId="4" borderId="1" xfId="5" applyNumberFormat="1" applyFont="1" applyFill="1" applyBorder="1"/>
    <xf numFmtId="4" fontId="25" fillId="4" borderId="4" xfId="5" applyNumberFormat="1" applyFont="1" applyFill="1" applyBorder="1"/>
    <xf numFmtId="4" fontId="46" fillId="4" borderId="1" xfId="9" applyNumberFormat="1" applyFont="1" applyFill="1" applyBorder="1" applyProtection="1"/>
    <xf numFmtId="4" fontId="46" fillId="2" borderId="1" xfId="9" applyNumberFormat="1" applyFont="1" applyFill="1" applyBorder="1" applyProtection="1"/>
    <xf numFmtId="4" fontId="46" fillId="2" borderId="4" xfId="9" applyNumberFormat="1" applyFont="1" applyFill="1" applyBorder="1" applyProtection="1"/>
    <xf numFmtId="4" fontId="6" fillId="2" borderId="1" xfId="5" applyNumberFormat="1" applyFill="1" applyBorder="1"/>
    <xf numFmtId="4" fontId="6" fillId="2" borderId="4" xfId="5" applyNumberFormat="1" applyFill="1" applyBorder="1"/>
    <xf numFmtId="4" fontId="2" fillId="4" borderId="1" xfId="5" applyNumberFormat="1" applyFont="1" applyFill="1" applyBorder="1" applyAlignment="1">
      <alignment wrapText="1"/>
    </xf>
    <xf numFmtId="4" fontId="2" fillId="4" borderId="4" xfId="5" applyNumberFormat="1" applyFont="1" applyFill="1" applyBorder="1" applyAlignment="1">
      <alignment wrapText="1"/>
    </xf>
    <xf numFmtId="4" fontId="2" fillId="6" borderId="1" xfId="5" applyNumberFormat="1" applyFont="1" applyFill="1" applyBorder="1" applyAlignment="1">
      <alignment vertical="center" wrapText="1"/>
    </xf>
    <xf numFmtId="4" fontId="2" fillId="6" borderId="4" xfId="5" applyNumberFormat="1" applyFont="1" applyFill="1" applyBorder="1" applyAlignment="1">
      <alignment vertical="center" wrapText="1"/>
    </xf>
    <xf numFmtId="4" fontId="44" fillId="4" borderId="1" xfId="9" applyNumberFormat="1" applyFont="1" applyFill="1" applyBorder="1" applyAlignment="1" applyProtection="1">
      <alignment vertical="center" wrapText="1"/>
    </xf>
    <xf numFmtId="4" fontId="44" fillId="2" borderId="1" xfId="9" applyNumberFormat="1" applyFont="1" applyFill="1" applyBorder="1" applyAlignment="1" applyProtection="1">
      <alignment vertical="center" wrapText="1"/>
    </xf>
    <xf numFmtId="4" fontId="44" fillId="2" borderId="4" xfId="9" applyNumberFormat="1" applyFont="1" applyFill="1" applyBorder="1" applyAlignment="1" applyProtection="1">
      <alignment vertical="center" wrapText="1"/>
    </xf>
    <xf numFmtId="4" fontId="25" fillId="0" borderId="1" xfId="0" applyNumberFormat="1" applyFont="1" applyBorder="1"/>
    <xf numFmtId="4" fontId="25" fillId="0" borderId="4" xfId="0" applyNumberFormat="1" applyFont="1" applyBorder="1"/>
    <xf numFmtId="4" fontId="2" fillId="5" borderId="1" xfId="0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4" fontId="25" fillId="5" borderId="1" xfId="0" applyNumberFormat="1" applyFont="1" applyFill="1" applyBorder="1"/>
    <xf numFmtId="4" fontId="25" fillId="5" borderId="4" xfId="0" applyNumberFormat="1" applyFont="1" applyFill="1" applyBorder="1"/>
    <xf numFmtId="4" fontId="25" fillId="4" borderId="1" xfId="0" applyNumberFormat="1" applyFont="1" applyFill="1" applyBorder="1"/>
    <xf numFmtId="4" fontId="25" fillId="4" borderId="4" xfId="0" applyNumberFormat="1" applyFont="1" applyFill="1" applyBorder="1"/>
    <xf numFmtId="4" fontId="2" fillId="4" borderId="4" xfId="5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5" fillId="4" borderId="1" xfId="1" applyNumberFormat="1" applyFont="1" applyFill="1" applyBorder="1" applyAlignment="1" applyProtection="1">
      <alignment horizontal="right"/>
    </xf>
    <xf numFmtId="4" fontId="45" fillId="4" borderId="1" xfId="0" applyNumberFormat="1" applyFont="1" applyFill="1" applyBorder="1"/>
    <xf numFmtId="4" fontId="45" fillId="2" borderId="1" xfId="0" applyNumberFormat="1" applyFont="1" applyFill="1" applyBorder="1"/>
    <xf numFmtId="4" fontId="45" fillId="4" borderId="1" xfId="0" applyNumberFormat="1" applyFont="1" applyFill="1" applyBorder="1" applyAlignment="1">
      <alignment vertical="center"/>
    </xf>
    <xf numFmtId="4" fontId="45" fillId="2" borderId="1" xfId="0" applyNumberFormat="1" applyFont="1" applyFill="1" applyBorder="1" applyAlignment="1">
      <alignment vertical="center"/>
    </xf>
    <xf numFmtId="4" fontId="45" fillId="4" borderId="4" xfId="0" applyNumberFormat="1" applyFont="1" applyFill="1" applyBorder="1"/>
    <xf numFmtId="4" fontId="45" fillId="2" borderId="4" xfId="0" applyNumberFormat="1" applyFont="1" applyFill="1" applyBorder="1"/>
    <xf numFmtId="4" fontId="45" fillId="4" borderId="4" xfId="0" applyNumberFormat="1" applyFont="1" applyFill="1" applyBorder="1" applyAlignment="1">
      <alignment vertical="center"/>
    </xf>
    <xf numFmtId="4" fontId="45" fillId="0" borderId="1" xfId="0" applyNumberFormat="1" applyFont="1" applyBorder="1" applyAlignment="1">
      <alignment vertical="center"/>
    </xf>
    <xf numFmtId="4" fontId="45" fillId="0" borderId="4" xfId="0" applyNumberFormat="1" applyFont="1" applyBorder="1" applyAlignment="1">
      <alignment vertical="center"/>
    </xf>
    <xf numFmtId="4" fontId="45" fillId="2" borderId="4" xfId="0" applyNumberFormat="1" applyFont="1" applyFill="1" applyBorder="1" applyAlignment="1">
      <alignment vertical="center"/>
    </xf>
    <xf numFmtId="166" fontId="41" fillId="16" borderId="1" xfId="0" applyNumberFormat="1" applyFont="1" applyFill="1" applyBorder="1"/>
    <xf numFmtId="166" fontId="41" fillId="14" borderId="1" xfId="0" applyNumberFormat="1" applyFont="1" applyFill="1" applyBorder="1" applyProtection="1">
      <protection locked="0"/>
    </xf>
    <xf numFmtId="166" fontId="41" fillId="14" borderId="4" xfId="0" applyNumberFormat="1" applyFont="1" applyFill="1" applyBorder="1" applyProtection="1">
      <protection locked="0"/>
    </xf>
    <xf numFmtId="166" fontId="41" fillId="16" borderId="1" xfId="0" applyNumberFormat="1" applyFont="1" applyFill="1" applyBorder="1" applyAlignment="1">
      <alignment vertical="center"/>
    </xf>
    <xf numFmtId="166" fontId="41" fillId="14" borderId="1" xfId="0" applyNumberFormat="1" applyFont="1" applyFill="1" applyBorder="1" applyAlignment="1" applyProtection="1">
      <alignment vertical="center"/>
      <protection locked="0"/>
    </xf>
    <xf numFmtId="166" fontId="41" fillId="14" borderId="4" xfId="0" applyNumberFormat="1" applyFont="1" applyFill="1" applyBorder="1" applyAlignment="1" applyProtection="1">
      <alignment vertical="center"/>
      <protection locked="0"/>
    </xf>
    <xf numFmtId="4" fontId="41" fillId="0" borderId="1" xfId="0" applyNumberFormat="1" applyFont="1" applyBorder="1" applyProtection="1">
      <protection locked="0"/>
    </xf>
    <xf numFmtId="4" fontId="41" fillId="0" borderId="4" xfId="0" applyNumberFormat="1" applyFont="1" applyBorder="1" applyProtection="1">
      <protection locked="0"/>
    </xf>
    <xf numFmtId="4" fontId="41" fillId="16" borderId="14" xfId="0" applyNumberFormat="1" applyFont="1" applyFill="1" applyBorder="1"/>
    <xf numFmtId="4" fontId="41" fillId="16" borderId="11" xfId="0" applyNumberFormat="1" applyFont="1" applyFill="1" applyBorder="1"/>
    <xf numFmtId="4" fontId="41" fillId="16" borderId="12" xfId="0" applyNumberFormat="1" applyFont="1" applyFill="1" applyBorder="1"/>
    <xf numFmtId="4" fontId="0" fillId="13" borderId="3" xfId="0" applyNumberFormat="1" applyFill="1" applyBorder="1"/>
    <xf numFmtId="4" fontId="41" fillId="16" borderId="1" xfId="0" applyNumberFormat="1" applyFont="1" applyFill="1" applyBorder="1"/>
    <xf numFmtId="4" fontId="41" fillId="16" borderId="4" xfId="0" applyNumberFormat="1" applyFont="1" applyFill="1" applyBorder="1"/>
    <xf numFmtId="4" fontId="66" fillId="19" borderId="1" xfId="0" applyNumberFormat="1" applyFont="1" applyFill="1" applyBorder="1" applyAlignment="1" applyProtection="1">
      <alignment horizontal="center" vertical="center"/>
      <protection locked="0"/>
    </xf>
    <xf numFmtId="4" fontId="0" fillId="15" borderId="3" xfId="0" applyNumberFormat="1" applyFill="1" applyBorder="1" applyAlignment="1">
      <alignment horizontal="center" vertical="center"/>
    </xf>
    <xf numFmtId="4" fontId="0" fillId="19" borderId="1" xfId="0" applyNumberFormat="1" applyFill="1" applyBorder="1" applyAlignment="1" applyProtection="1">
      <alignment horizontal="center" vertical="center"/>
      <protection locked="0"/>
    </xf>
    <xf numFmtId="2" fontId="41" fillId="16" borderId="1" xfId="0" applyNumberFormat="1" applyFont="1" applyFill="1" applyBorder="1"/>
    <xf numFmtId="2" fontId="41" fillId="0" borderId="1" xfId="0" applyNumberFormat="1" applyFont="1" applyBorder="1" applyProtection="1">
      <protection locked="0"/>
    </xf>
    <xf numFmtId="2" fontId="41" fillId="0" borderId="4" xfId="0" applyNumberFormat="1" applyFont="1" applyBorder="1" applyProtection="1">
      <protection locked="0"/>
    </xf>
    <xf numFmtId="0" fontId="0" fillId="13" borderId="4" xfId="0" applyFill="1" applyBorder="1" applyProtection="1">
      <protection locked="0"/>
    </xf>
    <xf numFmtId="0" fontId="0" fillId="13" borderId="3" xfId="0" applyFill="1" applyBorder="1" applyProtection="1">
      <protection locked="0"/>
    </xf>
    <xf numFmtId="0" fontId="0" fillId="13" borderId="5" xfId="0" applyFill="1" applyBorder="1" applyProtection="1">
      <protection locked="0"/>
    </xf>
    <xf numFmtId="0" fontId="0" fillId="15" borderId="0" xfId="0" applyFill="1" applyProtection="1">
      <protection hidden="1"/>
    </xf>
    <xf numFmtId="0" fontId="0" fillId="19" borderId="0" xfId="0" applyFill="1" applyProtection="1">
      <protection hidden="1"/>
    </xf>
    <xf numFmtId="3" fontId="68" fillId="4" borderId="4" xfId="0" applyNumberFormat="1" applyFont="1" applyFill="1" applyBorder="1" applyAlignment="1">
      <alignment vertical="center"/>
    </xf>
    <xf numFmtId="3" fontId="68" fillId="4" borderId="3" xfId="0" applyNumberFormat="1" applyFont="1" applyFill="1" applyBorder="1" applyAlignment="1">
      <alignment vertical="center"/>
    </xf>
    <xf numFmtId="1" fontId="68" fillId="4" borderId="2" xfId="0" applyNumberFormat="1" applyFont="1" applyFill="1" applyBorder="1" applyAlignment="1">
      <alignment horizontal="center" vertical="center"/>
    </xf>
    <xf numFmtId="1" fontId="68" fillId="4" borderId="1" xfId="0" applyNumberFormat="1" applyFont="1" applyFill="1" applyBorder="1" applyAlignment="1">
      <alignment horizontal="center" vertical="center"/>
    </xf>
    <xf numFmtId="1" fontId="68" fillId="4" borderId="1" xfId="0" applyNumberFormat="1" applyFont="1" applyFill="1" applyBorder="1" applyAlignment="1">
      <alignment horizontal="center"/>
    </xf>
    <xf numFmtId="1" fontId="63" fillId="4" borderId="1" xfId="0" applyNumberFormat="1" applyFont="1" applyFill="1" applyBorder="1" applyAlignment="1">
      <alignment horizontal="center" vertical="center" wrapText="1"/>
    </xf>
    <xf numFmtId="3" fontId="63" fillId="4" borderId="1" xfId="0" applyNumberFormat="1" applyFont="1" applyFill="1" applyBorder="1" applyAlignment="1">
      <alignment horizontal="center" vertical="center" wrapText="1"/>
    </xf>
    <xf numFmtId="3" fontId="68" fillId="4" borderId="6" xfId="0" applyNumberFormat="1" applyFont="1" applyFill="1" applyBorder="1" applyAlignment="1">
      <alignment horizontal="center" vertical="center"/>
    </xf>
    <xf numFmtId="3" fontId="65" fillId="15" borderId="13" xfId="0" applyNumberFormat="1" applyFont="1" applyFill="1" applyBorder="1" applyAlignment="1">
      <alignment vertical="center" wrapText="1"/>
    </xf>
    <xf numFmtId="3" fontId="63" fillId="15" borderId="15" xfId="0" applyNumberFormat="1" applyFont="1" applyFill="1" applyBorder="1" applyAlignment="1">
      <alignment vertical="top" wrapText="1"/>
    </xf>
    <xf numFmtId="3" fontId="63" fillId="15" borderId="15" xfId="2" applyNumberFormat="1" applyFont="1" applyFill="1" applyBorder="1" applyAlignment="1" applyProtection="1">
      <alignment vertical="center"/>
    </xf>
    <xf numFmtId="3" fontId="63" fillId="15" borderId="15" xfId="0" applyNumberFormat="1" applyFont="1" applyFill="1" applyBorder="1"/>
    <xf numFmtId="3" fontId="63" fillId="15" borderId="15" xfId="0" applyNumberFormat="1" applyFont="1" applyFill="1" applyBorder="1" applyProtection="1">
      <protection locked="0"/>
    </xf>
    <xf numFmtId="0" fontId="65" fillId="15" borderId="15" xfId="0" applyFont="1" applyFill="1" applyBorder="1" applyAlignment="1">
      <alignment vertical="center" wrapText="1"/>
    </xf>
    <xf numFmtId="3" fontId="63" fillId="15" borderId="15" xfId="0" applyNumberFormat="1" applyFont="1" applyFill="1" applyBorder="1" applyAlignment="1">
      <alignment vertical="center"/>
    </xf>
    <xf numFmtId="3" fontId="63" fillId="15" borderId="15" xfId="0" applyNumberFormat="1" applyFont="1" applyFill="1" applyBorder="1" applyAlignment="1" applyProtection="1">
      <alignment vertical="top" wrapText="1"/>
      <protection locked="0"/>
    </xf>
    <xf numFmtId="3" fontId="2" fillId="16" borderId="6" xfId="5" applyNumberFormat="1" applyFont="1" applyFill="1" applyBorder="1" applyAlignment="1">
      <alignment vertical="center" wrapText="1"/>
    </xf>
    <xf numFmtId="4" fontId="0" fillId="19" borderId="1" xfId="0" applyNumberFormat="1" applyFill="1" applyBorder="1" applyAlignment="1" applyProtection="1">
      <alignment vertical="center"/>
      <protection locked="0"/>
    </xf>
    <xf numFmtId="4" fontId="41" fillId="19" borderId="1" xfId="0" applyNumberFormat="1" applyFont="1" applyFill="1" applyBorder="1" applyAlignment="1" applyProtection="1">
      <alignment vertical="center"/>
      <protection locked="0"/>
    </xf>
    <xf numFmtId="0" fontId="42" fillId="15" borderId="15" xfId="0" applyFont="1" applyFill="1" applyBorder="1" applyAlignment="1">
      <alignment vertical="center" wrapText="1"/>
    </xf>
    <xf numFmtId="0" fontId="42" fillId="15" borderId="0" xfId="0" applyFont="1" applyFill="1" applyAlignment="1">
      <alignment vertical="center" wrapText="1"/>
    </xf>
    <xf numFmtId="0" fontId="38" fillId="15" borderId="15" xfId="0" applyFont="1" applyFill="1" applyBorder="1" applyAlignment="1">
      <alignment vertical="center" wrapText="1"/>
    </xf>
    <xf numFmtId="0" fontId="38" fillId="15" borderId="0" xfId="0" applyFont="1" applyFill="1" applyAlignment="1">
      <alignment vertical="center" wrapText="1"/>
    </xf>
    <xf numFmtId="3" fontId="2" fillId="15" borderId="15" xfId="5" applyNumberFormat="1" applyFont="1" applyFill="1" applyBorder="1" applyAlignment="1">
      <alignment vertical="center" wrapText="1"/>
    </xf>
    <xf numFmtId="3" fontId="2" fillId="15" borderId="0" xfId="5" applyNumberFormat="1" applyFont="1" applyFill="1" applyAlignment="1">
      <alignment vertical="center" wrapText="1"/>
    </xf>
    <xf numFmtId="4" fontId="44" fillId="15" borderId="15" xfId="5" applyNumberFormat="1" applyFont="1" applyFill="1" applyBorder="1" applyAlignment="1">
      <alignment vertical="center" wrapText="1"/>
    </xf>
    <xf numFmtId="4" fontId="44" fillId="15" borderId="0" xfId="5" applyNumberFormat="1" applyFont="1" applyFill="1" applyAlignment="1">
      <alignment vertical="center" wrapText="1"/>
    </xf>
    <xf numFmtId="3" fontId="25" fillId="15" borderId="15" xfId="5" applyNumberFormat="1" applyFont="1" applyFill="1" applyBorder="1"/>
    <xf numFmtId="3" fontId="25" fillId="15" borderId="0" xfId="5" applyNumberFormat="1" applyFont="1" applyFill="1"/>
    <xf numFmtId="10" fontId="46" fillId="15" borderId="15" xfId="9" applyNumberFormat="1" applyFont="1" applyFill="1" applyBorder="1" applyProtection="1"/>
    <xf numFmtId="10" fontId="46" fillId="15" borderId="0" xfId="9" applyNumberFormat="1" applyFont="1" applyFill="1" applyBorder="1" applyProtection="1"/>
    <xf numFmtId="3" fontId="6" fillId="15" borderId="15" xfId="5" applyNumberFormat="1" applyFill="1" applyBorder="1"/>
    <xf numFmtId="3" fontId="6" fillId="15" borderId="0" xfId="5" applyNumberFormat="1" applyFill="1"/>
    <xf numFmtId="3" fontId="2" fillId="15" borderId="15" xfId="5" applyNumberFormat="1" applyFont="1" applyFill="1" applyBorder="1" applyAlignment="1">
      <alignment wrapText="1"/>
    </xf>
    <xf numFmtId="3" fontId="2" fillId="15" borderId="0" xfId="5" applyNumberFormat="1" applyFont="1" applyFill="1" applyAlignment="1">
      <alignment wrapText="1"/>
    </xf>
    <xf numFmtId="10" fontId="44" fillId="15" borderId="15" xfId="9" applyNumberFormat="1" applyFont="1" applyFill="1" applyBorder="1" applyAlignment="1" applyProtection="1">
      <alignment vertical="center" wrapText="1"/>
    </xf>
    <xf numFmtId="10" fontId="44" fillId="15" borderId="0" xfId="9" applyNumberFormat="1" applyFont="1" applyFill="1" applyBorder="1" applyAlignment="1" applyProtection="1">
      <alignment vertical="center" wrapText="1"/>
    </xf>
    <xf numFmtId="3" fontId="25" fillId="15" borderId="15" xfId="0" applyNumberFormat="1" applyFont="1" applyFill="1" applyBorder="1"/>
    <xf numFmtId="3" fontId="25" fillId="15" borderId="0" xfId="0" applyNumberFormat="1" applyFont="1" applyFill="1"/>
    <xf numFmtId="3" fontId="2" fillId="15" borderId="15" xfId="0" applyNumberFormat="1" applyFont="1" applyFill="1" applyBorder="1" applyAlignment="1">
      <alignment vertical="center" wrapText="1"/>
    </xf>
    <xf numFmtId="3" fontId="2" fillId="15" borderId="0" xfId="0" applyNumberFormat="1" applyFont="1" applyFill="1" applyAlignment="1">
      <alignment vertical="center" wrapText="1"/>
    </xf>
    <xf numFmtId="3" fontId="2" fillId="15" borderId="15" xfId="0" applyNumberFormat="1" applyFont="1" applyFill="1" applyBorder="1" applyAlignment="1">
      <alignment vertical="top" wrapText="1"/>
    </xf>
    <xf numFmtId="3" fontId="2" fillId="15" borderId="0" xfId="0" applyNumberFormat="1" applyFont="1" applyFill="1" applyAlignment="1">
      <alignment vertical="top" wrapText="1"/>
    </xf>
    <xf numFmtId="2" fontId="45" fillId="15" borderId="15" xfId="1" applyNumberFormat="1" applyFont="1" applyFill="1" applyBorder="1" applyAlignment="1" applyProtection="1">
      <alignment horizontal="right"/>
    </xf>
    <xf numFmtId="2" fontId="45" fillId="15" borderId="0" xfId="1" applyNumberFormat="1" applyFont="1" applyFill="1" applyBorder="1" applyAlignment="1" applyProtection="1">
      <alignment horizontal="right"/>
    </xf>
    <xf numFmtId="0" fontId="45" fillId="15" borderId="15" xfId="0" applyFont="1" applyFill="1" applyBorder="1"/>
    <xf numFmtId="0" fontId="45" fillId="15" borderId="0" xfId="0" applyFont="1" applyFill="1"/>
    <xf numFmtId="3" fontId="45" fillId="15" borderId="15" xfId="0" applyNumberFormat="1" applyFont="1" applyFill="1" applyBorder="1"/>
    <xf numFmtId="3" fontId="45" fillId="15" borderId="0" xfId="0" applyNumberFormat="1" applyFont="1" applyFill="1"/>
    <xf numFmtId="3" fontId="45" fillId="15" borderId="15" xfId="0" applyNumberFormat="1" applyFont="1" applyFill="1" applyBorder="1" applyAlignment="1">
      <alignment vertical="center"/>
    </xf>
    <xf numFmtId="3" fontId="45" fillId="15" borderId="0" xfId="0" applyNumberFormat="1" applyFont="1" applyFill="1" applyAlignment="1">
      <alignment vertical="center"/>
    </xf>
    <xf numFmtId="0" fontId="45" fillId="15" borderId="15" xfId="0" applyFont="1" applyFill="1" applyBorder="1" applyAlignment="1">
      <alignment vertical="center"/>
    </xf>
    <xf numFmtId="0" fontId="45" fillId="15" borderId="0" xfId="0" applyFont="1" applyFill="1" applyAlignment="1">
      <alignment vertical="center"/>
    </xf>
    <xf numFmtId="3" fontId="0" fillId="17" borderId="1" xfId="0" applyNumberFormat="1" applyFill="1" applyBorder="1"/>
    <xf numFmtId="0" fontId="0" fillId="17" borderId="1" xfId="0" applyFill="1" applyBorder="1"/>
    <xf numFmtId="0" fontId="0" fillId="17" borderId="4" xfId="0" applyFill="1" applyBorder="1"/>
    <xf numFmtId="4" fontId="0" fillId="21" borderId="4" xfId="0" applyNumberFormat="1" applyFill="1" applyBorder="1"/>
    <xf numFmtId="0" fontId="0" fillId="15" borderId="15" xfId="0" applyFill="1" applyBorder="1" applyProtection="1">
      <protection hidden="1"/>
    </xf>
    <xf numFmtId="0" fontId="96" fillId="18" borderId="4" xfId="0" applyFont="1" applyFill="1" applyBorder="1" applyAlignment="1" applyProtection="1">
      <alignment horizontal="left"/>
      <protection hidden="1"/>
    </xf>
    <xf numFmtId="0" fontId="79" fillId="18" borderId="3" xfId="0" applyFont="1" applyFill="1" applyBorder="1" applyAlignment="1" applyProtection="1">
      <alignment horizontal="left"/>
      <protection hidden="1"/>
    </xf>
    <xf numFmtId="0" fontId="79" fillId="18" borderId="5" xfId="0" applyFont="1" applyFill="1" applyBorder="1" applyAlignment="1" applyProtection="1">
      <alignment horizontal="left"/>
      <protection hidden="1"/>
    </xf>
    <xf numFmtId="0" fontId="79" fillId="16" borderId="1" xfId="0" applyFont="1" applyFill="1" applyBorder="1" applyAlignment="1" applyProtection="1">
      <alignment horizontal="left" wrapText="1"/>
      <protection hidden="1"/>
    </xf>
    <xf numFmtId="0" fontId="0" fillId="22" borderId="0" xfId="0" applyFill="1"/>
    <xf numFmtId="0" fontId="0" fillId="21" borderId="1" xfId="0" applyFill="1" applyBorder="1" applyAlignment="1">
      <alignment vertical="center"/>
    </xf>
    <xf numFmtId="0" fontId="0" fillId="21" borderId="1" xfId="0" applyFill="1" applyBorder="1" applyAlignment="1">
      <alignment vertical="center" wrapText="1"/>
    </xf>
    <xf numFmtId="4" fontId="63" fillId="19" borderId="1" xfId="0" applyNumberFormat="1" applyFont="1" applyFill="1" applyBorder="1" applyAlignment="1" applyProtection="1">
      <alignment horizontal="right"/>
      <protection locked="0"/>
    </xf>
    <xf numFmtId="0" fontId="0" fillId="23" borderId="0" xfId="0" applyFill="1"/>
    <xf numFmtId="0" fontId="6" fillId="13" borderId="13" xfId="5" applyFill="1" applyBorder="1" applyAlignment="1"/>
    <xf numFmtId="0" fontId="6" fillId="13" borderId="10" xfId="5" applyFill="1" applyBorder="1" applyAlignment="1"/>
    <xf numFmtId="0" fontId="6" fillId="13" borderId="15" xfId="5" applyFill="1" applyBorder="1" applyAlignment="1"/>
    <xf numFmtId="0" fontId="6" fillId="13" borderId="0" xfId="5" applyFill="1" applyAlignment="1"/>
    <xf numFmtId="3" fontId="2" fillId="4" borderId="13" xfId="5" applyNumberFormat="1" applyFont="1" applyFill="1" applyBorder="1" applyAlignment="1">
      <alignment vertical="center" wrapText="1"/>
    </xf>
    <xf numFmtId="0" fontId="6" fillId="13" borderId="0" xfId="5" applyFill="1" applyBorder="1"/>
    <xf numFmtId="0" fontId="6" fillId="15" borderId="15" xfId="5" applyFill="1" applyBorder="1"/>
    <xf numFmtId="0" fontId="6" fillId="13" borderId="0" xfId="5" applyFill="1" applyBorder="1" applyAlignment="1"/>
    <xf numFmtId="3" fontId="6" fillId="4" borderId="4" xfId="5" applyNumberFormat="1" applyFill="1" applyBorder="1"/>
    <xf numFmtId="0" fontId="74" fillId="2" borderId="4" xfId="5" applyFont="1" applyFill="1" applyBorder="1" applyAlignment="1" applyProtection="1">
      <alignment horizontal="center" vertical="center" wrapText="1"/>
      <protection locked="0"/>
    </xf>
    <xf numFmtId="0" fontId="74" fillId="2" borderId="3" xfId="5" applyFont="1" applyFill="1" applyBorder="1" applyAlignment="1" applyProtection="1">
      <alignment horizontal="center" vertical="center" wrapText="1"/>
      <protection locked="0"/>
    </xf>
    <xf numFmtId="0" fontId="74" fillId="2" borderId="5" xfId="5" applyFont="1" applyFill="1" applyBorder="1" applyAlignment="1" applyProtection="1">
      <alignment horizontal="center" vertical="center" wrapText="1"/>
      <protection locked="0"/>
    </xf>
    <xf numFmtId="0" fontId="68" fillId="13" borderId="1" xfId="5" applyFont="1" applyFill="1" applyBorder="1" applyAlignment="1" applyProtection="1">
      <alignment horizontal="center"/>
      <protection hidden="1"/>
    </xf>
    <xf numFmtId="0" fontId="65" fillId="13" borderId="1" xfId="5" applyFont="1" applyFill="1" applyBorder="1" applyAlignment="1">
      <alignment horizontal="center" vertical="center" wrapText="1"/>
    </xf>
    <xf numFmtId="0" fontId="11" fillId="15" borderId="0" xfId="5" applyFont="1" applyFill="1" applyAlignment="1">
      <alignment horizontal="left" vertical="center" wrapText="1"/>
    </xf>
    <xf numFmtId="0" fontId="65" fillId="13" borderId="1" xfId="5" applyFont="1" applyFill="1" applyBorder="1" applyAlignment="1" applyProtection="1">
      <alignment horizontal="right" vertical="center"/>
      <protection hidden="1"/>
    </xf>
    <xf numFmtId="0" fontId="65" fillId="16" borderId="1" xfId="5" applyFont="1" applyFill="1" applyBorder="1" applyAlignment="1" applyProtection="1">
      <alignment horizontal="center" vertical="center"/>
      <protection hidden="1"/>
    </xf>
    <xf numFmtId="1" fontId="63" fillId="2" borderId="1" xfId="5" applyNumberFormat="1" applyFont="1" applyFill="1" applyBorder="1" applyAlignment="1" applyProtection="1">
      <alignment horizontal="center" vertical="center"/>
      <protection locked="0"/>
    </xf>
    <xf numFmtId="0" fontId="69" fillId="16" borderId="2" xfId="5" applyFont="1" applyFill="1" applyBorder="1" applyAlignment="1" applyProtection="1">
      <alignment horizontal="center" vertical="top" wrapText="1"/>
      <protection hidden="1"/>
    </xf>
    <xf numFmtId="0" fontId="69" fillId="16" borderId="7" xfId="5" applyFont="1" applyFill="1" applyBorder="1" applyAlignment="1" applyProtection="1">
      <alignment horizontal="center" vertical="top" wrapText="1"/>
      <protection hidden="1"/>
    </xf>
    <xf numFmtId="0" fontId="69" fillId="16" borderId="6" xfId="5" applyFont="1" applyFill="1" applyBorder="1" applyAlignment="1" applyProtection="1">
      <alignment horizontal="center" vertical="top" wrapText="1"/>
      <protection hidden="1"/>
    </xf>
    <xf numFmtId="0" fontId="68" fillId="16" borderId="2" xfId="5" applyFont="1" applyFill="1" applyBorder="1" applyAlignment="1" applyProtection="1">
      <alignment horizontal="center" vertical="top"/>
      <protection hidden="1"/>
    </xf>
    <xf numFmtId="0" fontId="68" fillId="16" borderId="7" xfId="5" applyFont="1" applyFill="1" applyBorder="1" applyAlignment="1" applyProtection="1">
      <alignment horizontal="center" vertical="top"/>
      <protection hidden="1"/>
    </xf>
    <xf numFmtId="0" fontId="68" fillId="16" borderId="6" xfId="5" applyFont="1" applyFill="1" applyBorder="1" applyAlignment="1" applyProtection="1">
      <alignment horizontal="center" vertical="top"/>
      <protection hidden="1"/>
    </xf>
    <xf numFmtId="0" fontId="90" fillId="15" borderId="8" xfId="0" applyFont="1" applyFill="1" applyBorder="1" applyAlignment="1">
      <alignment horizontal="left" vertical="center" wrapText="1"/>
    </xf>
    <xf numFmtId="0" fontId="90" fillId="15" borderId="12" xfId="0" applyFont="1" applyFill="1" applyBorder="1" applyAlignment="1">
      <alignment horizontal="left" vertical="center" wrapText="1"/>
    </xf>
    <xf numFmtId="0" fontId="75" fillId="4" borderId="4" xfId="5" applyFont="1" applyFill="1" applyBorder="1" applyAlignment="1">
      <alignment horizontal="center"/>
    </xf>
    <xf numFmtId="0" fontId="75" fillId="4" borderId="3" xfId="5" applyFont="1" applyFill="1" applyBorder="1" applyAlignment="1">
      <alignment horizontal="center"/>
    </xf>
    <xf numFmtId="0" fontId="75" fillId="4" borderId="4" xfId="5" applyFont="1" applyFill="1" applyBorder="1" applyAlignment="1">
      <alignment horizontal="center" vertical="center"/>
    </xf>
    <xf numFmtId="0" fontId="75" fillId="4" borderId="1" xfId="5" applyFont="1" applyFill="1" applyBorder="1" applyAlignment="1">
      <alignment horizontal="center" vertical="center"/>
    </xf>
    <xf numFmtId="0" fontId="62" fillId="4" borderId="4" xfId="5" applyFont="1" applyFill="1" applyBorder="1" applyAlignment="1">
      <alignment horizontal="center" vertical="center"/>
    </xf>
    <xf numFmtId="0" fontId="62" fillId="4" borderId="3" xfId="5" applyFont="1" applyFill="1" applyBorder="1" applyAlignment="1">
      <alignment horizontal="center" vertical="center"/>
    </xf>
    <xf numFmtId="0" fontId="62" fillId="4" borderId="1" xfId="5" applyFont="1" applyFill="1" applyBorder="1" applyAlignment="1">
      <alignment horizontal="center" vertical="center"/>
    </xf>
    <xf numFmtId="1" fontId="75" fillId="4" borderId="2" xfId="5" applyNumberFormat="1" applyFont="1" applyFill="1" applyBorder="1" applyAlignment="1">
      <alignment horizontal="center" vertical="center" wrapText="1"/>
    </xf>
    <xf numFmtId="1" fontId="75" fillId="4" borderId="6" xfId="5" applyNumberFormat="1" applyFont="1" applyFill="1" applyBorder="1" applyAlignment="1">
      <alignment horizontal="center" vertical="center" wrapText="1"/>
    </xf>
    <xf numFmtId="0" fontId="72" fillId="5" borderId="2" xfId="5" applyFont="1" applyFill="1" applyBorder="1" applyAlignment="1">
      <alignment horizontal="center" vertical="center"/>
    </xf>
    <xf numFmtId="0" fontId="72" fillId="5" borderId="7" xfId="5" applyFont="1" applyFill="1" applyBorder="1" applyAlignment="1">
      <alignment horizontal="center" vertical="center"/>
    </xf>
    <xf numFmtId="0" fontId="72" fillId="5" borderId="6" xfId="5" applyFont="1" applyFill="1" applyBorder="1" applyAlignment="1">
      <alignment horizontal="center" vertical="center"/>
    </xf>
    <xf numFmtId="0" fontId="61" fillId="15" borderId="2" xfId="0" applyFont="1" applyFill="1" applyBorder="1" applyAlignment="1" applyProtection="1">
      <alignment horizontal="left" wrapText="1"/>
      <protection hidden="1"/>
    </xf>
    <xf numFmtId="0" fontId="61" fillId="15" borderId="7" xfId="0" applyFont="1" applyFill="1" applyBorder="1" applyAlignment="1" applyProtection="1">
      <alignment horizontal="left" wrapText="1"/>
      <protection hidden="1"/>
    </xf>
    <xf numFmtId="0" fontId="61" fillId="15" borderId="6" xfId="0" applyFont="1" applyFill="1" applyBorder="1" applyAlignment="1" applyProtection="1">
      <alignment horizontal="left" wrapText="1"/>
      <protection hidden="1"/>
    </xf>
    <xf numFmtId="0" fontId="61" fillId="15" borderId="1" xfId="0" applyFont="1" applyFill="1" applyBorder="1" applyAlignment="1" applyProtection="1">
      <alignment horizontal="center" vertical="center" wrapText="1"/>
      <protection hidden="1"/>
    </xf>
    <xf numFmtId="0" fontId="86" fillId="16" borderId="1" xfId="5" applyFont="1" applyFill="1" applyBorder="1" applyAlignment="1" applyProtection="1">
      <alignment horizontal="center"/>
      <protection hidden="1"/>
    </xf>
    <xf numFmtId="0" fontId="62" fillId="16" borderId="4" xfId="5" applyFont="1" applyFill="1" applyBorder="1" applyAlignment="1" applyProtection="1">
      <alignment horizontal="center" vertical="top"/>
      <protection hidden="1"/>
    </xf>
    <xf numFmtId="0" fontId="62" fillId="16" borderId="5" xfId="5" applyFont="1" applyFill="1" applyBorder="1" applyAlignment="1" applyProtection="1">
      <alignment horizontal="center" vertical="top"/>
      <protection hidden="1"/>
    </xf>
    <xf numFmtId="0" fontId="68" fillId="16" borderId="1" xfId="5" applyFont="1" applyFill="1" applyBorder="1" applyAlignment="1" applyProtection="1">
      <alignment horizontal="right"/>
      <protection hidden="1"/>
    </xf>
    <xf numFmtId="0" fontId="85" fillId="16" borderId="4" xfId="5" applyFont="1" applyFill="1" applyBorder="1" applyAlignment="1" applyProtection="1">
      <alignment horizontal="center"/>
      <protection hidden="1"/>
    </xf>
    <xf numFmtId="0" fontId="85" fillId="16" borderId="3" xfId="5" applyFont="1" applyFill="1" applyBorder="1" applyAlignment="1" applyProtection="1">
      <alignment horizontal="center"/>
      <protection hidden="1"/>
    </xf>
    <xf numFmtId="0" fontId="85" fillId="16" borderId="5" xfId="5" applyFont="1" applyFill="1" applyBorder="1" applyAlignment="1" applyProtection="1">
      <alignment horizontal="center"/>
      <protection hidden="1"/>
    </xf>
    <xf numFmtId="0" fontId="68" fillId="16" borderId="1" xfId="5" quotePrefix="1" applyFont="1" applyFill="1" applyBorder="1" applyAlignment="1" applyProtection="1">
      <alignment horizontal="center" vertical="center"/>
      <protection hidden="1"/>
    </xf>
    <xf numFmtId="0" fontId="62" fillId="16" borderId="1" xfId="5" applyFont="1" applyFill="1" applyBorder="1" applyAlignment="1" applyProtection="1">
      <alignment horizontal="center" vertical="center"/>
      <protection hidden="1"/>
    </xf>
    <xf numFmtId="0" fontId="62" fillId="16" borderId="1" xfId="5" applyFont="1" applyFill="1" applyBorder="1" applyAlignment="1" applyProtection="1">
      <alignment horizontal="center" vertical="center" wrapText="1"/>
      <protection hidden="1"/>
    </xf>
    <xf numFmtId="0" fontId="68" fillId="16" borderId="1" xfId="5" applyFont="1" applyFill="1" applyBorder="1" applyAlignment="1" applyProtection="1">
      <alignment horizontal="center" vertical="center"/>
      <protection hidden="1"/>
    </xf>
    <xf numFmtId="1" fontId="62" fillId="16" borderId="1" xfId="5" applyNumberFormat="1" applyFont="1" applyFill="1" applyBorder="1" applyAlignment="1" applyProtection="1">
      <alignment horizontal="center" vertical="center" wrapText="1"/>
      <protection hidden="1"/>
    </xf>
    <xf numFmtId="1" fontId="62" fillId="16" borderId="2" xfId="5" applyNumberFormat="1" applyFont="1" applyFill="1" applyBorder="1" applyAlignment="1" applyProtection="1">
      <alignment horizontal="center" vertical="center"/>
      <protection hidden="1"/>
    </xf>
    <xf numFmtId="1" fontId="62" fillId="16" borderId="6" xfId="5" applyNumberFormat="1" applyFont="1" applyFill="1" applyBorder="1" applyAlignment="1" applyProtection="1">
      <alignment horizontal="center" vertical="center"/>
      <protection hidden="1"/>
    </xf>
    <xf numFmtId="0" fontId="82" fillId="16" borderId="4" xfId="5" applyFont="1" applyFill="1" applyBorder="1" applyAlignment="1" applyProtection="1">
      <alignment horizontal="left"/>
      <protection hidden="1"/>
    </xf>
    <xf numFmtId="0" fontId="82" fillId="16" borderId="3" xfId="5" applyFont="1" applyFill="1" applyBorder="1" applyAlignment="1" applyProtection="1">
      <alignment horizontal="left"/>
      <protection hidden="1"/>
    </xf>
    <xf numFmtId="0" fontId="82" fillId="16" borderId="5" xfId="5" applyFont="1" applyFill="1" applyBorder="1" applyAlignment="1" applyProtection="1">
      <alignment horizontal="left"/>
      <protection hidden="1"/>
    </xf>
    <xf numFmtId="0" fontId="62" fillId="15" borderId="0" xfId="5" applyFont="1" applyFill="1" applyAlignment="1" applyProtection="1">
      <alignment horizontal="left"/>
      <protection locked="0"/>
    </xf>
    <xf numFmtId="0" fontId="79" fillId="16" borderId="1" xfId="5" applyFont="1" applyFill="1" applyBorder="1" applyAlignment="1" applyProtection="1">
      <alignment horizontal="right"/>
      <protection hidden="1"/>
    </xf>
    <xf numFmtId="0" fontId="62" fillId="15" borderId="0" xfId="5" quotePrefix="1" applyFont="1" applyFill="1" applyAlignment="1" applyProtection="1">
      <alignment horizontal="left"/>
      <protection locked="0"/>
    </xf>
    <xf numFmtId="0" fontId="62" fillId="15" borderId="0" xfId="5" applyFont="1" applyFill="1" applyProtection="1">
      <protection locked="0"/>
    </xf>
    <xf numFmtId="0" fontId="62" fillId="15" borderId="15" xfId="5" applyFont="1" applyFill="1" applyBorder="1" applyAlignment="1" applyProtection="1">
      <alignment horizontal="center"/>
      <protection locked="0"/>
    </xf>
    <xf numFmtId="0" fontId="62" fillId="15" borderId="14" xfId="5" applyFont="1" applyFill="1" applyBorder="1" applyAlignment="1" applyProtection="1">
      <alignment horizontal="center"/>
      <protection locked="0"/>
    </xf>
    <xf numFmtId="0" fontId="79" fillId="16" borderId="4" xfId="5" applyFont="1" applyFill="1" applyBorder="1" applyAlignment="1" applyProtection="1">
      <alignment horizontal="right"/>
      <protection hidden="1"/>
    </xf>
    <xf numFmtId="0" fontId="79" fillId="16" borderId="5" xfId="5" applyFont="1" applyFill="1" applyBorder="1" applyAlignment="1" applyProtection="1">
      <alignment horizontal="right"/>
      <protection hidden="1"/>
    </xf>
    <xf numFmtId="0" fontId="65" fillId="16" borderId="4" xfId="5" applyFont="1" applyFill="1" applyBorder="1" applyAlignment="1" applyProtection="1">
      <alignment horizontal="center"/>
      <protection hidden="1"/>
    </xf>
    <xf numFmtId="0" fontId="65" fillId="16" borderId="5" xfId="5" applyFont="1" applyFill="1" applyBorder="1" applyAlignment="1" applyProtection="1">
      <alignment horizontal="center"/>
      <protection hidden="1"/>
    </xf>
    <xf numFmtId="0" fontId="65" fillId="16" borderId="1" xfId="5" applyFont="1" applyFill="1" applyBorder="1" applyAlignment="1" applyProtection="1">
      <alignment horizontal="center"/>
      <protection hidden="1"/>
    </xf>
    <xf numFmtId="0" fontId="73" fillId="15" borderId="1" xfId="0" applyFont="1" applyFill="1" applyBorder="1" applyAlignment="1">
      <alignment horizontal="center"/>
    </xf>
    <xf numFmtId="4" fontId="74" fillId="15" borderId="1" xfId="3" applyNumberFormat="1" applyFont="1" applyFill="1" applyBorder="1" applyAlignment="1" applyProtection="1">
      <alignment horizontal="center" vertical="center" wrapText="1"/>
      <protection hidden="1"/>
    </xf>
    <xf numFmtId="0" fontId="63" fillId="4" borderId="4" xfId="0" applyFont="1" applyFill="1" applyBorder="1" applyAlignment="1">
      <alignment horizontal="center" vertical="center" wrapText="1"/>
    </xf>
    <xf numFmtId="0" fontId="63" fillId="4" borderId="3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3" fillId="4" borderId="4" xfId="0" applyFont="1" applyFill="1" applyBorder="1" applyAlignment="1">
      <alignment horizontal="left" vertical="center" wrapText="1"/>
    </xf>
    <xf numFmtId="0" fontId="63" fillId="4" borderId="3" xfId="0" applyFont="1" applyFill="1" applyBorder="1" applyAlignment="1">
      <alignment horizontal="left" vertical="center" wrapText="1"/>
    </xf>
    <xf numFmtId="0" fontId="63" fillId="4" borderId="5" xfId="0" applyFont="1" applyFill="1" applyBorder="1" applyAlignment="1">
      <alignment horizontal="left" vertical="center" wrapText="1"/>
    </xf>
    <xf numFmtId="0" fontId="63" fillId="4" borderId="4" xfId="0" applyFont="1" applyFill="1" applyBorder="1" applyAlignment="1">
      <alignment horizontal="center" wrapText="1"/>
    </xf>
    <xf numFmtId="0" fontId="63" fillId="4" borderId="3" xfId="0" applyFont="1" applyFill="1" applyBorder="1" applyAlignment="1">
      <alignment horizontal="center" wrapText="1"/>
    </xf>
    <xf numFmtId="0" fontId="63" fillId="4" borderId="5" xfId="0" applyFont="1" applyFill="1" applyBorder="1" applyAlignment="1">
      <alignment horizontal="center" wrapText="1"/>
    </xf>
    <xf numFmtId="0" fontId="91" fillId="15" borderId="1" xfId="0" applyFont="1" applyFill="1" applyBorder="1" applyAlignment="1" applyProtection="1">
      <alignment horizontal="left" wrapText="1"/>
      <protection hidden="1"/>
    </xf>
    <xf numFmtId="0" fontId="82" fillId="15" borderId="1" xfId="0" applyFont="1" applyFill="1" applyBorder="1" applyAlignment="1" applyProtection="1">
      <alignment horizontal="left" wrapText="1"/>
      <protection hidden="1"/>
    </xf>
    <xf numFmtId="0" fontId="90" fillId="15" borderId="5" xfId="0" applyFont="1" applyFill="1" applyBorder="1" applyAlignment="1">
      <alignment horizontal="center" vertical="center" wrapText="1"/>
    </xf>
    <xf numFmtId="0" fontId="90" fillId="15" borderId="1" xfId="0" applyFont="1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 wrapText="1"/>
    </xf>
    <xf numFmtId="0" fontId="63" fillId="4" borderId="7" xfId="0" applyFont="1" applyFill="1" applyBorder="1" applyAlignment="1">
      <alignment horizontal="center" vertical="center" wrapText="1"/>
    </xf>
    <xf numFmtId="0" fontId="63" fillId="4" borderId="6" xfId="0" applyFont="1" applyFill="1" applyBorder="1" applyAlignment="1">
      <alignment horizontal="center" vertical="center" wrapText="1"/>
    </xf>
    <xf numFmtId="0" fontId="65" fillId="7" borderId="4" xfId="0" applyFont="1" applyFill="1" applyBorder="1" applyAlignment="1">
      <alignment horizontal="left" vertical="center"/>
    </xf>
    <xf numFmtId="0" fontId="65" fillId="7" borderId="3" xfId="0" applyFont="1" applyFill="1" applyBorder="1" applyAlignment="1">
      <alignment horizontal="left" vertical="center"/>
    </xf>
    <xf numFmtId="0" fontId="65" fillId="7" borderId="5" xfId="0" applyFont="1" applyFill="1" applyBorder="1" applyAlignment="1">
      <alignment horizontal="left" vertical="center"/>
    </xf>
    <xf numFmtId="0" fontId="63" fillId="4" borderId="4" xfId="0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0" fontId="70" fillId="4" borderId="13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15" xfId="0" applyFont="1" applyFill="1" applyBorder="1" applyAlignment="1">
      <alignment horizontal="center" vertical="center" wrapText="1"/>
    </xf>
    <xf numFmtId="0" fontId="70" fillId="4" borderId="9" xfId="0" applyFont="1" applyFill="1" applyBorder="1" applyAlignment="1">
      <alignment horizontal="center" vertical="center" wrapText="1"/>
    </xf>
    <xf numFmtId="0" fontId="70" fillId="4" borderId="14" xfId="0" applyFont="1" applyFill="1" applyBorder="1" applyAlignment="1">
      <alignment horizontal="center" vertical="center" wrapText="1"/>
    </xf>
    <xf numFmtId="0" fontId="70" fillId="4" borderId="12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/>
    </xf>
    <xf numFmtId="0" fontId="68" fillId="4" borderId="3" xfId="0" applyFont="1" applyFill="1" applyBorder="1" applyAlignment="1">
      <alignment horizontal="center"/>
    </xf>
    <xf numFmtId="0" fontId="68" fillId="4" borderId="5" xfId="0" applyFont="1" applyFill="1" applyBorder="1" applyAlignment="1">
      <alignment horizontal="center"/>
    </xf>
    <xf numFmtId="1" fontId="68" fillId="4" borderId="2" xfId="0" applyNumberFormat="1" applyFont="1" applyFill="1" applyBorder="1" applyAlignment="1">
      <alignment horizontal="center" vertical="center"/>
    </xf>
    <xf numFmtId="0" fontId="68" fillId="4" borderId="6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 wrapText="1"/>
    </xf>
    <xf numFmtId="0" fontId="65" fillId="4" borderId="7" xfId="0" applyFont="1" applyFill="1" applyBorder="1" applyAlignment="1">
      <alignment horizontal="center" vertical="center" wrapText="1"/>
    </xf>
    <xf numFmtId="0" fontId="65" fillId="4" borderId="6" xfId="0" applyFont="1" applyFill="1" applyBorder="1" applyAlignment="1">
      <alignment horizontal="center" vertical="center" wrapText="1"/>
    </xf>
    <xf numFmtId="0" fontId="70" fillId="7" borderId="4" xfId="0" applyFont="1" applyFill="1" applyBorder="1" applyAlignment="1">
      <alignment horizontal="center" vertical="center" wrapText="1"/>
    </xf>
    <xf numFmtId="0" fontId="70" fillId="7" borderId="3" xfId="0" applyFont="1" applyFill="1" applyBorder="1" applyAlignment="1">
      <alignment horizontal="center" vertical="center" wrapText="1"/>
    </xf>
    <xf numFmtId="0" fontId="70" fillId="7" borderId="5" xfId="0" applyFont="1" applyFill="1" applyBorder="1" applyAlignment="1">
      <alignment horizontal="center" vertical="center" wrapText="1"/>
    </xf>
    <xf numFmtId="0" fontId="63" fillId="4" borderId="4" xfId="0" applyFont="1" applyFill="1" applyBorder="1" applyAlignment="1">
      <alignment horizontal="left" vertical="center"/>
    </xf>
    <xf numFmtId="0" fontId="63" fillId="4" borderId="3" xfId="0" applyFont="1" applyFill="1" applyBorder="1" applyAlignment="1">
      <alignment horizontal="left" vertical="center"/>
    </xf>
    <xf numFmtId="0" fontId="63" fillId="4" borderId="5" xfId="0" applyFont="1" applyFill="1" applyBorder="1" applyAlignment="1">
      <alignment horizontal="left" vertical="center"/>
    </xf>
    <xf numFmtId="0" fontId="47" fillId="4" borderId="4" xfId="5" applyFont="1" applyFill="1" applyBorder="1" applyAlignment="1">
      <alignment horizontal="center" vertical="center"/>
    </xf>
    <xf numFmtId="0" fontId="47" fillId="4" borderId="3" xfId="5" applyFont="1" applyFill="1" applyBorder="1" applyAlignment="1">
      <alignment horizontal="center" vertical="center"/>
    </xf>
    <xf numFmtId="0" fontId="47" fillId="4" borderId="5" xfId="5" applyFont="1" applyFill="1" applyBorder="1" applyAlignment="1">
      <alignment horizontal="center" vertical="center"/>
    </xf>
    <xf numFmtId="0" fontId="6" fillId="4" borderId="4" xfId="5" applyFill="1" applyBorder="1" applyAlignment="1">
      <alignment horizontal="center"/>
    </xf>
    <xf numFmtId="0" fontId="6" fillId="4" borderId="3" xfId="5" applyFill="1" applyBorder="1" applyAlignment="1">
      <alignment horizontal="center"/>
    </xf>
    <xf numFmtId="0" fontId="6" fillId="4" borderId="5" xfId="5" applyFill="1" applyBorder="1" applyAlignment="1">
      <alignment horizontal="center"/>
    </xf>
    <xf numFmtId="0" fontId="1" fillId="5" borderId="4" xfId="5" applyFont="1" applyFill="1" applyBorder="1" applyAlignment="1">
      <alignment horizontal="center"/>
    </xf>
    <xf numFmtId="0" fontId="1" fillId="5" borderId="3" xfId="5" applyFont="1" applyFill="1" applyBorder="1" applyAlignment="1">
      <alignment horizontal="center"/>
    </xf>
    <xf numFmtId="0" fontId="1" fillId="5" borderId="5" xfId="5" applyFont="1" applyFill="1" applyBorder="1" applyAlignment="1">
      <alignment horizontal="center"/>
    </xf>
    <xf numFmtId="0" fontId="1" fillId="5" borderId="2" xfId="5" applyFont="1" applyFill="1" applyBorder="1" applyAlignment="1">
      <alignment horizontal="center" vertical="center"/>
    </xf>
    <xf numFmtId="0" fontId="1" fillId="5" borderId="7" xfId="5" applyFont="1" applyFill="1" applyBorder="1" applyAlignment="1">
      <alignment horizontal="center" vertical="center"/>
    </xf>
    <xf numFmtId="0" fontId="1" fillId="5" borderId="6" xfId="5" applyFont="1" applyFill="1" applyBorder="1" applyAlignment="1">
      <alignment horizontal="center" vertical="center"/>
    </xf>
    <xf numFmtId="1" fontId="26" fillId="5" borderId="2" xfId="5" applyNumberFormat="1" applyFont="1" applyFill="1" applyBorder="1" applyAlignment="1">
      <alignment horizontal="center" vertical="center" wrapText="1"/>
    </xf>
    <xf numFmtId="0" fontId="26" fillId="5" borderId="6" xfId="5" applyFont="1" applyFill="1" applyBorder="1" applyAlignment="1">
      <alignment horizontal="center" vertical="center" wrapText="1"/>
    </xf>
    <xf numFmtId="0" fontId="6" fillId="4" borderId="15" xfId="5" applyFill="1" applyBorder="1" applyAlignment="1">
      <alignment horizontal="center"/>
    </xf>
    <xf numFmtId="0" fontId="6" fillId="4" borderId="0" xfId="5" applyFill="1" applyBorder="1" applyAlignment="1">
      <alignment horizontal="center"/>
    </xf>
    <xf numFmtId="0" fontId="6" fillId="15" borderId="0" xfId="5" applyFill="1" applyAlignment="1">
      <alignment horizontal="center"/>
    </xf>
    <xf numFmtId="0" fontId="6" fillId="4" borderId="14" xfId="5" applyFill="1" applyBorder="1" applyAlignment="1">
      <alignment horizontal="center"/>
    </xf>
    <xf numFmtId="0" fontId="6" fillId="4" borderId="11" xfId="5" applyFill="1" applyBorder="1" applyAlignment="1">
      <alignment horizontal="center"/>
    </xf>
    <xf numFmtId="0" fontId="6" fillId="4" borderId="13" xfId="5" applyFill="1" applyBorder="1" applyAlignment="1">
      <alignment horizontal="center"/>
    </xf>
    <xf numFmtId="0" fontId="6" fillId="4" borderId="10" xfId="5" applyFill="1" applyBorder="1" applyAlignment="1">
      <alignment horizontal="center"/>
    </xf>
    <xf numFmtId="0" fontId="6" fillId="4" borderId="8" xfId="5" applyFill="1" applyBorder="1" applyAlignment="1">
      <alignment horizontal="center"/>
    </xf>
    <xf numFmtId="0" fontId="6" fillId="4" borderId="9" xfId="5" applyFill="1" applyBorder="1" applyAlignment="1">
      <alignment horizontal="center"/>
    </xf>
    <xf numFmtId="0" fontId="6" fillId="4" borderId="12" xfId="5" applyFill="1" applyBorder="1" applyAlignment="1">
      <alignment horizontal="center"/>
    </xf>
    <xf numFmtId="4" fontId="41" fillId="16" borderId="13" xfId="0" applyNumberFormat="1" applyFont="1" applyFill="1" applyBorder="1" applyAlignment="1">
      <alignment horizontal="center"/>
    </xf>
    <xf numFmtId="4" fontId="41" fillId="16" borderId="10" xfId="0" applyNumberFormat="1" applyFont="1" applyFill="1" applyBorder="1" applyAlignment="1">
      <alignment horizontal="center"/>
    </xf>
    <xf numFmtId="4" fontId="41" fillId="16" borderId="8" xfId="0" applyNumberFormat="1" applyFont="1" applyFill="1" applyBorder="1" applyAlignment="1">
      <alignment horizontal="center"/>
    </xf>
    <xf numFmtId="4" fontId="41" fillId="16" borderId="4" xfId="0" applyNumberFormat="1" applyFont="1" applyFill="1" applyBorder="1" applyAlignment="1">
      <alignment horizontal="center"/>
    </xf>
    <xf numFmtId="4" fontId="41" fillId="16" borderId="3" xfId="0" applyNumberFormat="1" applyFont="1" applyFill="1" applyBorder="1" applyAlignment="1">
      <alignment horizontal="center"/>
    </xf>
    <xf numFmtId="4" fontId="41" fillId="16" borderId="5" xfId="0" applyNumberFormat="1" applyFont="1" applyFill="1" applyBorder="1" applyAlignment="1">
      <alignment horizontal="center"/>
    </xf>
    <xf numFmtId="0" fontId="38" fillId="4" borderId="13" xfId="0" applyFont="1" applyFill="1" applyBorder="1" applyAlignment="1" applyProtection="1">
      <alignment horizontal="center" vertical="center" wrapText="1"/>
      <protection hidden="1"/>
    </xf>
    <xf numFmtId="0" fontId="38" fillId="4" borderId="14" xfId="0" applyFont="1" applyFill="1" applyBorder="1" applyAlignment="1" applyProtection="1">
      <alignment horizontal="center" vertical="center" wrapText="1"/>
      <protection hidden="1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38" fillId="5" borderId="6" xfId="0" applyFont="1" applyFill="1" applyBorder="1" applyAlignment="1" applyProtection="1">
      <alignment horizontal="center" vertical="center" wrapText="1"/>
      <protection hidden="1"/>
    </xf>
    <xf numFmtId="0" fontId="38" fillId="15" borderId="0" xfId="0" applyFont="1" applyFill="1" applyAlignment="1" applyProtection="1">
      <alignment horizontal="center" vertical="center" wrapText="1"/>
      <protection hidden="1"/>
    </xf>
    <xf numFmtId="0" fontId="42" fillId="5" borderId="4" xfId="0" applyFont="1" applyFill="1" applyBorder="1" applyAlignment="1" applyProtection="1">
      <alignment horizontal="center" vertical="center" wrapText="1"/>
      <protection hidden="1"/>
    </xf>
    <xf numFmtId="0" fontId="42" fillId="5" borderId="3" xfId="0" applyFont="1" applyFill="1" applyBorder="1" applyAlignment="1" applyProtection="1">
      <alignment horizontal="center" vertical="center" wrapText="1"/>
      <protection hidden="1"/>
    </xf>
    <xf numFmtId="0" fontId="87" fillId="4" borderId="4" xfId="0" applyFont="1" applyFill="1" applyBorder="1" applyAlignment="1" applyProtection="1">
      <alignment horizontal="center" vertical="center" wrapText="1"/>
      <protection hidden="1"/>
    </xf>
    <xf numFmtId="0" fontId="87" fillId="4" borderId="3" xfId="0" applyFont="1" applyFill="1" applyBorder="1" applyAlignment="1" applyProtection="1">
      <alignment horizontal="center" vertical="center" wrapText="1"/>
      <protection hidden="1"/>
    </xf>
    <xf numFmtId="0" fontId="90" fillId="15" borderId="2" xfId="0" applyFont="1" applyFill="1" applyBorder="1" applyAlignment="1">
      <alignment horizontal="center" vertical="center" wrapText="1"/>
    </xf>
    <xf numFmtId="0" fontId="90" fillId="15" borderId="7" xfId="0" applyFont="1" applyFill="1" applyBorder="1" applyAlignment="1">
      <alignment horizontal="center" vertical="center" wrapText="1"/>
    </xf>
    <xf numFmtId="0" fontId="90" fillId="15" borderId="6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 applyProtection="1">
      <alignment horizontal="center" vertical="center"/>
      <protection hidden="1"/>
    </xf>
    <xf numFmtId="0" fontId="38" fillId="4" borderId="2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 wrapText="1"/>
      <protection hidden="1"/>
    </xf>
    <xf numFmtId="0" fontId="37" fillId="5" borderId="2" xfId="0" applyFont="1" applyFill="1" applyBorder="1" applyAlignment="1" applyProtection="1">
      <alignment horizontal="center" vertical="center"/>
      <protection hidden="1"/>
    </xf>
    <xf numFmtId="0" fontId="37" fillId="5" borderId="7" xfId="0" applyFont="1" applyFill="1" applyBorder="1" applyAlignment="1" applyProtection="1">
      <alignment horizontal="center" vertical="center"/>
      <protection hidden="1"/>
    </xf>
    <xf numFmtId="0" fontId="37" fillId="5" borderId="6" xfId="0" applyFont="1" applyFill="1" applyBorder="1" applyAlignment="1" applyProtection="1">
      <alignment horizontal="center" vertical="center"/>
      <protection hidden="1"/>
    </xf>
    <xf numFmtId="0" fontId="38" fillId="4" borderId="2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textRotation="90" wrapText="1"/>
    </xf>
    <xf numFmtId="0" fontId="51" fillId="3" borderId="7" xfId="0" applyFont="1" applyFill="1" applyBorder="1" applyAlignment="1">
      <alignment horizontal="center" vertical="center" textRotation="90" wrapText="1"/>
    </xf>
    <xf numFmtId="0" fontId="51" fillId="3" borderId="6" xfId="0" applyFont="1" applyFill="1" applyBorder="1" applyAlignment="1">
      <alignment horizontal="center" vertical="center" textRotation="90" wrapText="1"/>
    </xf>
    <xf numFmtId="0" fontId="94" fillId="13" borderId="4" xfId="0" applyFont="1" applyFill="1" applyBorder="1" applyAlignment="1">
      <alignment horizontal="center" vertical="center"/>
    </xf>
    <xf numFmtId="0" fontId="94" fillId="13" borderId="3" xfId="0" applyFont="1" applyFill="1" applyBorder="1" applyAlignment="1">
      <alignment horizontal="center" vertical="center"/>
    </xf>
    <xf numFmtId="0" fontId="94" fillId="13" borderId="5" xfId="0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 vertical="center" textRotation="90"/>
    </xf>
    <xf numFmtId="0" fontId="52" fillId="4" borderId="2" xfId="0" applyFont="1" applyFill="1" applyBorder="1" applyAlignment="1">
      <alignment horizontal="center" vertical="center" textRotation="90"/>
    </xf>
    <xf numFmtId="0" fontId="52" fillId="4" borderId="7" xfId="0" applyFont="1" applyFill="1" applyBorder="1" applyAlignment="1">
      <alignment horizontal="center" vertical="center" textRotation="90"/>
    </xf>
    <xf numFmtId="0" fontId="52" fillId="4" borderId="6" xfId="0" applyFont="1" applyFill="1" applyBorder="1" applyAlignment="1">
      <alignment horizontal="center" vertical="center" textRotation="90"/>
    </xf>
    <xf numFmtId="0" fontId="52" fillId="5" borderId="2" xfId="0" applyFont="1" applyFill="1" applyBorder="1" applyAlignment="1">
      <alignment horizontal="center" vertical="center" wrapText="1"/>
    </xf>
    <xf numFmtId="0" fontId="52" fillId="5" borderId="7" xfId="0" applyFont="1" applyFill="1" applyBorder="1" applyAlignment="1">
      <alignment horizontal="center" vertical="center" wrapText="1"/>
    </xf>
    <xf numFmtId="0" fontId="52" fillId="5" borderId="6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51" fillId="9" borderId="2" xfId="0" applyFont="1" applyFill="1" applyBorder="1" applyAlignment="1">
      <alignment horizontal="center" vertical="center" textRotation="90"/>
    </xf>
    <xf numFmtId="0" fontId="51" fillId="9" borderId="7" xfId="0" applyFont="1" applyFill="1" applyBorder="1" applyAlignment="1">
      <alignment horizontal="center" vertical="center" textRotation="90"/>
    </xf>
    <xf numFmtId="0" fontId="51" fillId="9" borderId="6" xfId="0" applyFont="1" applyFill="1" applyBorder="1" applyAlignment="1">
      <alignment horizontal="center" vertical="center" textRotation="90"/>
    </xf>
    <xf numFmtId="0" fontId="51" fillId="12" borderId="2" xfId="0" applyFont="1" applyFill="1" applyBorder="1" applyAlignment="1">
      <alignment horizontal="center" vertical="center" textRotation="90"/>
    </xf>
    <xf numFmtId="0" fontId="51" fillId="12" borderId="7" xfId="0" applyFont="1" applyFill="1" applyBorder="1" applyAlignment="1">
      <alignment horizontal="center" vertical="center" textRotation="90"/>
    </xf>
    <xf numFmtId="0" fontId="25" fillId="4" borderId="4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</cellXfs>
  <cellStyles count="16">
    <cellStyle name="Dziesiętny" xfId="1" builtinId="3"/>
    <cellStyle name="Dziesiętny 2" xfId="2"/>
    <cellStyle name="Dziesiętny 2 2" xfId="3"/>
    <cellStyle name="Dziesiętny 3" xfId="4"/>
    <cellStyle name="Normalny" xfId="0" builtinId="0"/>
    <cellStyle name="Normalny 2" xfId="5"/>
    <cellStyle name="Normalny 3" xfId="6"/>
    <cellStyle name="Normalny 4" xfId="7"/>
    <cellStyle name="Normalny 4 2" xfId="8"/>
    <cellStyle name="Procentowy" xfId="9" builtinId="5"/>
    <cellStyle name="Procentowy 2" xfId="10"/>
    <cellStyle name="Procentowy 2 2" xfId="11"/>
    <cellStyle name="Procentowy 3" xfId="12"/>
    <cellStyle name="Procentowy 4" xfId="13"/>
    <cellStyle name="Procentowy 4 2" xfId="14"/>
    <cellStyle name="Walutowy 2" xfId="15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663388</xdr:colOff>
      <xdr:row>0</xdr:row>
      <xdr:rowOff>71718</xdr:rowOff>
    </xdr:from>
    <xdr:to>
      <xdr:col>10</xdr:col>
      <xdr:colOff>681318</xdr:colOff>
      <xdr:row>0</xdr:row>
      <xdr:rowOff>636494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BA647AC9-E296-4309-99A0-0085CDBB2E1B}"/>
            </a:ext>
          </a:extLst>
        </xdr:cNvPr>
        <xdr:cNvCxnSpPr/>
      </xdr:nvCxnSpPr>
      <xdr:spPr>
        <a:xfrm flipH="1" flipV="1">
          <a:off x="14200094" y="71718"/>
          <a:ext cx="17930" cy="564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619760</xdr:colOff>
      <xdr:row>0</xdr:row>
      <xdr:rowOff>81280</xdr:rowOff>
    </xdr:from>
    <xdr:to>
      <xdr:col>10</xdr:col>
      <xdr:colOff>629920</xdr:colOff>
      <xdr:row>3</xdr:row>
      <xdr:rowOff>20320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3C666393-CEAF-4D99-B7A8-4B8099EF11ED}"/>
            </a:ext>
          </a:extLst>
        </xdr:cNvPr>
        <xdr:cNvCxnSpPr/>
      </xdr:nvCxnSpPr>
      <xdr:spPr>
        <a:xfrm flipH="1" flipV="1">
          <a:off x="14183360" y="81280"/>
          <a:ext cx="10160" cy="812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119743</xdr:rowOff>
    </xdr:from>
    <xdr:to>
      <xdr:col>10</xdr:col>
      <xdr:colOff>609600</xdr:colOff>
      <xdr:row>1</xdr:row>
      <xdr:rowOff>10886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A29F4E3D-A4CD-4DC1-A21A-47E9C605354F}"/>
            </a:ext>
          </a:extLst>
        </xdr:cNvPr>
        <xdr:cNvCxnSpPr/>
      </xdr:nvCxnSpPr>
      <xdr:spPr>
        <a:xfrm flipV="1">
          <a:off x="15512143" y="119743"/>
          <a:ext cx="0" cy="7184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58"/>
  <sheetViews>
    <sheetView tabSelected="1" zoomScale="70" zoomScaleNormal="70" workbookViewId="0"/>
  </sheetViews>
  <sheetFormatPr defaultColWidth="9.140625" defaultRowHeight="12.75"/>
  <cols>
    <col min="1" max="1" width="9.140625" style="124"/>
    <col min="2" max="2" width="9" style="4" customWidth="1"/>
    <col min="3" max="3" width="71" style="2" customWidth="1"/>
    <col min="4" max="4" width="20.5703125" style="3" customWidth="1"/>
    <col min="5" max="5" width="22.85546875" style="3" customWidth="1"/>
    <col min="6" max="6" width="21.28515625" style="2" customWidth="1"/>
    <col min="7" max="7" width="13.5703125" style="124" customWidth="1"/>
    <col min="8" max="11" width="9.140625" style="124"/>
    <col min="12" max="12" width="13.85546875" style="124" customWidth="1"/>
    <col min="13" max="31" width="9.140625" style="124"/>
    <col min="32" max="16384" width="9.140625" style="2"/>
  </cols>
  <sheetData>
    <row r="1" spans="1:31" s="124" customFormat="1" ht="54.75" customHeight="1">
      <c r="B1" s="747" t="s">
        <v>467</v>
      </c>
      <c r="C1" s="747"/>
      <c r="D1" s="211"/>
      <c r="E1" s="212" t="s">
        <v>339</v>
      </c>
      <c r="F1" s="213"/>
      <c r="G1" s="153"/>
      <c r="H1" s="444" t="s">
        <v>515</v>
      </c>
      <c r="I1" s="153"/>
      <c r="J1" s="153"/>
      <c r="K1" s="153"/>
      <c r="L1" s="153"/>
    </row>
    <row r="2" spans="1:31" ht="38.25" customHeight="1">
      <c r="B2" s="746" t="s">
        <v>280</v>
      </c>
      <c r="C2" s="746"/>
      <c r="D2" s="743" t="s">
        <v>465</v>
      </c>
      <c r="E2" s="744"/>
      <c r="F2" s="745"/>
      <c r="G2" s="153"/>
      <c r="H2" s="153"/>
      <c r="I2" s="153"/>
      <c r="J2" s="153"/>
      <c r="K2" s="153"/>
      <c r="L2" s="153"/>
    </row>
    <row r="3" spans="1:31" ht="23.1" customHeight="1">
      <c r="B3" s="749" t="s">
        <v>338</v>
      </c>
      <c r="C3" s="749"/>
      <c r="D3" s="154">
        <v>0</v>
      </c>
      <c r="E3" s="154">
        <v>0</v>
      </c>
      <c r="F3" s="155">
        <v>0</v>
      </c>
      <c r="G3" s="153"/>
      <c r="H3" s="153"/>
      <c r="I3" s="153"/>
      <c r="J3" s="153"/>
      <c r="K3" s="153"/>
      <c r="L3" s="153"/>
    </row>
    <row r="4" spans="1:31" ht="17.25" customHeight="1">
      <c r="B4" s="750" t="s">
        <v>117</v>
      </c>
      <c r="C4" s="750" t="s">
        <v>1</v>
      </c>
      <c r="D4" s="156" t="s">
        <v>336</v>
      </c>
      <c r="E4" s="157"/>
      <c r="F4" s="158"/>
      <c r="G4" s="153"/>
      <c r="H4" s="153"/>
      <c r="I4" s="153"/>
      <c r="J4" s="153"/>
      <c r="K4" s="153"/>
      <c r="L4" s="153"/>
    </row>
    <row r="5" spans="1:31" ht="18.75" customHeight="1">
      <c r="B5" s="750"/>
      <c r="C5" s="750"/>
      <c r="D5" s="159" t="s">
        <v>24</v>
      </c>
      <c r="E5" s="159" t="s">
        <v>24</v>
      </c>
      <c r="F5" s="160" t="s">
        <v>25</v>
      </c>
      <c r="G5" s="153"/>
      <c r="H5" s="153"/>
      <c r="I5" s="153"/>
      <c r="J5" s="153"/>
      <c r="K5" s="153"/>
      <c r="L5" s="153"/>
    </row>
    <row r="6" spans="1:31" ht="17.25" customHeight="1">
      <c r="B6" s="750"/>
      <c r="C6" s="750"/>
      <c r="D6" s="751">
        <v>2024</v>
      </c>
      <c r="E6" s="751">
        <v>2025</v>
      </c>
      <c r="F6" s="161">
        <f>E6+1</f>
        <v>2026</v>
      </c>
      <c r="G6" s="153"/>
      <c r="H6" s="153"/>
      <c r="I6" s="153"/>
      <c r="J6" s="153"/>
      <c r="K6" s="153"/>
      <c r="L6" s="153"/>
    </row>
    <row r="7" spans="1:31" ht="18" customHeight="1">
      <c r="B7" s="750"/>
      <c r="C7" s="750"/>
      <c r="D7" s="751"/>
      <c r="E7" s="751"/>
      <c r="F7" s="162" t="s">
        <v>18</v>
      </c>
      <c r="G7" s="153"/>
      <c r="H7" s="153"/>
      <c r="I7" s="153"/>
      <c r="J7" s="153"/>
      <c r="K7" s="153"/>
      <c r="L7" s="153"/>
    </row>
    <row r="8" spans="1:31" ht="21" customHeight="1">
      <c r="B8" s="752" t="s">
        <v>116</v>
      </c>
      <c r="C8" s="163" t="s">
        <v>279</v>
      </c>
      <c r="D8" s="164">
        <f>D11+D12</f>
        <v>0</v>
      </c>
      <c r="E8" s="164">
        <f>E11+E12</f>
        <v>0</v>
      </c>
      <c r="F8" s="164">
        <f>F11+F12</f>
        <v>0</v>
      </c>
      <c r="G8" s="153"/>
      <c r="H8" s="153"/>
      <c r="I8" s="153"/>
      <c r="J8" s="153"/>
      <c r="K8" s="153"/>
      <c r="L8" s="153"/>
    </row>
    <row r="9" spans="1:31" ht="18" customHeight="1">
      <c r="B9" s="753"/>
      <c r="C9" s="165" t="s">
        <v>278</v>
      </c>
      <c r="D9" s="166">
        <v>0</v>
      </c>
      <c r="E9" s="167">
        <v>0</v>
      </c>
      <c r="F9" s="167">
        <v>0</v>
      </c>
      <c r="G9" s="153"/>
      <c r="H9" s="153"/>
      <c r="I9" s="153"/>
      <c r="J9" s="153"/>
      <c r="K9" s="153"/>
      <c r="L9" s="153"/>
    </row>
    <row r="10" spans="1:31" s="6" customFormat="1" ht="18" customHeight="1">
      <c r="A10" s="127"/>
      <c r="B10" s="753"/>
      <c r="C10" s="165" t="s">
        <v>277</v>
      </c>
      <c r="D10" s="166">
        <v>0</v>
      </c>
      <c r="E10" s="166">
        <v>0</v>
      </c>
      <c r="F10" s="166">
        <v>0</v>
      </c>
      <c r="G10" s="153"/>
      <c r="H10" s="153"/>
      <c r="I10" s="153"/>
      <c r="J10" s="153"/>
      <c r="K10" s="153"/>
      <c r="L10" s="153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</row>
    <row r="11" spans="1:31" s="6" customFormat="1" ht="18" customHeight="1">
      <c r="A11" s="127"/>
      <c r="B11" s="753"/>
      <c r="C11" s="165" t="s">
        <v>276</v>
      </c>
      <c r="D11" s="166">
        <v>0</v>
      </c>
      <c r="E11" s="166">
        <v>0</v>
      </c>
      <c r="F11" s="166">
        <v>0</v>
      </c>
      <c r="G11" s="153"/>
      <c r="H11" s="153"/>
      <c r="I11" s="153"/>
      <c r="J11" s="153"/>
      <c r="K11" s="153"/>
      <c r="L11" s="153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</row>
    <row r="12" spans="1:31" s="6" customFormat="1" ht="18" customHeight="1">
      <c r="A12" s="127"/>
      <c r="B12" s="754"/>
      <c r="C12" s="165" t="s">
        <v>275</v>
      </c>
      <c r="D12" s="166">
        <v>0</v>
      </c>
      <c r="E12" s="166">
        <v>0</v>
      </c>
      <c r="F12" s="166">
        <v>0</v>
      </c>
      <c r="G12" s="153"/>
      <c r="H12" s="153"/>
      <c r="I12" s="153"/>
      <c r="J12" s="153"/>
      <c r="K12" s="153"/>
      <c r="L12" s="153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s="6" customFormat="1" ht="18" customHeight="1">
      <c r="A13" s="127"/>
      <c r="B13" s="752" t="s">
        <v>115</v>
      </c>
      <c r="C13" s="163" t="s">
        <v>274</v>
      </c>
      <c r="D13" s="164">
        <f>D15+D16</f>
        <v>0</v>
      </c>
      <c r="E13" s="164">
        <f>E15+E16</f>
        <v>0</v>
      </c>
      <c r="F13" s="164">
        <f>F15+F16</f>
        <v>0</v>
      </c>
      <c r="G13" s="153"/>
      <c r="H13" s="153"/>
      <c r="I13" s="153"/>
      <c r="J13" s="153"/>
      <c r="K13" s="153"/>
      <c r="L13" s="153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</row>
    <row r="14" spans="1:31" ht="18" customHeight="1">
      <c r="B14" s="753"/>
      <c r="C14" s="168" t="s">
        <v>273</v>
      </c>
      <c r="D14" s="166">
        <v>0</v>
      </c>
      <c r="E14" s="166">
        <v>0</v>
      </c>
      <c r="F14" s="166">
        <v>0</v>
      </c>
      <c r="G14" s="169"/>
      <c r="H14" s="153"/>
      <c r="I14" s="153"/>
      <c r="J14" s="153"/>
      <c r="K14" s="153"/>
      <c r="L14" s="153"/>
    </row>
    <row r="15" spans="1:31" ht="18" customHeight="1">
      <c r="B15" s="753"/>
      <c r="C15" s="168" t="s">
        <v>272</v>
      </c>
      <c r="D15" s="166">
        <v>0</v>
      </c>
      <c r="E15" s="166">
        <v>0</v>
      </c>
      <c r="F15" s="166">
        <v>0</v>
      </c>
      <c r="G15" s="153"/>
      <c r="H15" s="153"/>
      <c r="I15" s="153"/>
      <c r="J15" s="153"/>
      <c r="K15" s="153"/>
      <c r="L15" s="153"/>
    </row>
    <row r="16" spans="1:31" ht="18" customHeight="1">
      <c r="B16" s="754"/>
      <c r="C16" s="168" t="s">
        <v>271</v>
      </c>
      <c r="D16" s="166">
        <v>0</v>
      </c>
      <c r="E16" s="166">
        <v>0</v>
      </c>
      <c r="F16" s="166">
        <v>0</v>
      </c>
      <c r="G16" s="153"/>
      <c r="H16" s="153"/>
      <c r="I16" s="153"/>
      <c r="J16" s="153"/>
      <c r="K16" s="153"/>
      <c r="L16" s="153"/>
    </row>
    <row r="17" spans="2:12" ht="18" customHeight="1">
      <c r="B17" s="170" t="s">
        <v>109</v>
      </c>
      <c r="C17" s="163" t="s">
        <v>270</v>
      </c>
      <c r="D17" s="164">
        <f>D8-D13</f>
        <v>0</v>
      </c>
      <c r="E17" s="164">
        <f>E8-E13</f>
        <v>0</v>
      </c>
      <c r="F17" s="164">
        <f>F8-F13</f>
        <v>0</v>
      </c>
      <c r="G17" s="153"/>
      <c r="H17" s="153"/>
      <c r="I17" s="153"/>
      <c r="J17" s="153"/>
      <c r="K17" s="153"/>
      <c r="L17" s="153"/>
    </row>
    <row r="18" spans="2:12" ht="18" customHeight="1">
      <c r="B18" s="170" t="s">
        <v>108</v>
      </c>
      <c r="C18" s="163" t="s">
        <v>269</v>
      </c>
      <c r="D18" s="166">
        <v>0</v>
      </c>
      <c r="E18" s="166">
        <v>0</v>
      </c>
      <c r="F18" s="166">
        <v>0</v>
      </c>
      <c r="G18" s="153"/>
      <c r="H18" s="153"/>
      <c r="I18" s="153"/>
      <c r="J18" s="153"/>
      <c r="K18" s="153"/>
      <c r="L18" s="153"/>
    </row>
    <row r="19" spans="2:12" ht="18" customHeight="1">
      <c r="B19" s="170" t="s">
        <v>104</v>
      </c>
      <c r="C19" s="163" t="s">
        <v>268</v>
      </c>
      <c r="D19" s="166">
        <v>0</v>
      </c>
      <c r="E19" s="166">
        <v>0</v>
      </c>
      <c r="F19" s="166">
        <v>0</v>
      </c>
      <c r="G19" s="153"/>
      <c r="H19" s="153"/>
      <c r="I19" s="153"/>
      <c r="J19" s="153"/>
      <c r="K19" s="153"/>
      <c r="L19" s="153"/>
    </row>
    <row r="20" spans="2:12" ht="18" hidden="1" customHeight="1">
      <c r="B20" s="171"/>
      <c r="C20" s="172" t="s">
        <v>113</v>
      </c>
      <c r="D20" s="173"/>
      <c r="E20" s="173"/>
      <c r="F20" s="173"/>
      <c r="G20" s="153"/>
      <c r="H20" s="153"/>
      <c r="I20" s="153"/>
      <c r="J20" s="153"/>
      <c r="K20" s="153"/>
      <c r="L20" s="153"/>
    </row>
    <row r="21" spans="2:12" ht="18" hidden="1" customHeight="1">
      <c r="B21" s="171"/>
      <c r="C21" s="172" t="s">
        <v>112</v>
      </c>
      <c r="D21" s="173"/>
      <c r="E21" s="173"/>
      <c r="F21" s="173"/>
      <c r="G21" s="174"/>
      <c r="H21" s="174"/>
      <c r="I21" s="174"/>
      <c r="J21" s="153"/>
      <c r="K21" s="153"/>
      <c r="L21" s="153"/>
    </row>
    <row r="22" spans="2:12" ht="18" hidden="1" customHeight="1">
      <c r="B22" s="175"/>
      <c r="C22" s="172" t="s">
        <v>111</v>
      </c>
      <c r="D22" s="173"/>
      <c r="E22" s="173"/>
      <c r="F22" s="173"/>
      <c r="G22" s="174"/>
      <c r="H22" s="174"/>
      <c r="I22" s="174"/>
      <c r="J22" s="153"/>
      <c r="K22" s="153"/>
      <c r="L22" s="153"/>
    </row>
    <row r="23" spans="2:12" ht="18" hidden="1" customHeight="1">
      <c r="B23" s="170"/>
      <c r="C23" s="172" t="s">
        <v>110</v>
      </c>
      <c r="D23" s="173"/>
      <c r="E23" s="173"/>
      <c r="F23" s="173"/>
      <c r="G23" s="153"/>
      <c r="H23" s="153"/>
      <c r="I23" s="153"/>
      <c r="J23" s="153"/>
      <c r="K23" s="153"/>
      <c r="L23" s="153"/>
    </row>
    <row r="24" spans="2:12" ht="18" customHeight="1">
      <c r="B24" s="170" t="s">
        <v>99</v>
      </c>
      <c r="C24" s="176" t="s">
        <v>267</v>
      </c>
      <c r="D24" s="177">
        <f>D17-D18-D19</f>
        <v>0</v>
      </c>
      <c r="E24" s="177">
        <f>E17-E18-E19</f>
        <v>0</v>
      </c>
      <c r="F24" s="177">
        <f>F17-F18-F19</f>
        <v>0</v>
      </c>
      <c r="G24" s="153"/>
      <c r="H24" s="153"/>
      <c r="I24" s="153"/>
      <c r="J24" s="153"/>
      <c r="K24" s="153"/>
      <c r="L24" s="153"/>
    </row>
    <row r="25" spans="2:12" ht="18" customHeight="1">
      <c r="B25" s="755" t="s">
        <v>98</v>
      </c>
      <c r="C25" s="178" t="s">
        <v>107</v>
      </c>
      <c r="D25" s="179">
        <f>SUM(D26:D29)</f>
        <v>0</v>
      </c>
      <c r="E25" s="179">
        <f>SUM(E26:E29)</f>
        <v>0</v>
      </c>
      <c r="F25" s="180">
        <f>SUM(F26:F29)</f>
        <v>0</v>
      </c>
      <c r="G25" s="153"/>
      <c r="H25" s="153"/>
      <c r="I25" s="153"/>
      <c r="J25" s="153"/>
      <c r="K25" s="153"/>
      <c r="L25" s="153"/>
    </row>
    <row r="26" spans="2:12" ht="18" customHeight="1">
      <c r="B26" s="756"/>
      <c r="C26" s="172" t="s">
        <v>449</v>
      </c>
      <c r="D26" s="181">
        <v>0</v>
      </c>
      <c r="E26" s="181">
        <v>0</v>
      </c>
      <c r="F26" s="181">
        <v>0</v>
      </c>
      <c r="G26" s="174"/>
      <c r="H26" s="174"/>
      <c r="I26" s="153"/>
      <c r="J26" s="153"/>
      <c r="K26" s="153"/>
      <c r="L26" s="153"/>
    </row>
    <row r="27" spans="2:12" ht="18" customHeight="1">
      <c r="B27" s="756"/>
      <c r="C27" s="172" t="s">
        <v>106</v>
      </c>
      <c r="D27" s="166">
        <v>0</v>
      </c>
      <c r="E27" s="166">
        <v>0</v>
      </c>
      <c r="F27" s="166">
        <v>0</v>
      </c>
      <c r="G27" s="153"/>
      <c r="H27" s="153"/>
      <c r="I27" s="153"/>
      <c r="J27" s="153"/>
      <c r="K27" s="153"/>
      <c r="L27" s="153"/>
    </row>
    <row r="28" spans="2:12" ht="18" customHeight="1">
      <c r="B28" s="756"/>
      <c r="C28" s="182" t="s">
        <v>101</v>
      </c>
      <c r="D28" s="166">
        <v>0</v>
      </c>
      <c r="E28" s="166">
        <v>0</v>
      </c>
      <c r="F28" s="166">
        <v>0</v>
      </c>
      <c r="G28" s="153"/>
      <c r="H28" s="153"/>
      <c r="I28" s="153"/>
      <c r="J28" s="153"/>
      <c r="K28" s="153"/>
      <c r="L28" s="153"/>
    </row>
    <row r="29" spans="2:12" ht="18" customHeight="1">
      <c r="B29" s="757"/>
      <c r="C29" s="172" t="s">
        <v>105</v>
      </c>
      <c r="D29" s="166">
        <v>0</v>
      </c>
      <c r="E29" s="166">
        <v>0</v>
      </c>
      <c r="F29" s="166">
        <v>0</v>
      </c>
      <c r="G29" s="153"/>
      <c r="H29" s="153"/>
      <c r="I29" s="153"/>
      <c r="J29" s="153"/>
      <c r="K29" s="153"/>
      <c r="L29" s="153"/>
    </row>
    <row r="30" spans="2:12" ht="18" customHeight="1">
      <c r="B30" s="755" t="s">
        <v>96</v>
      </c>
      <c r="C30" s="178" t="s">
        <v>103</v>
      </c>
      <c r="D30" s="183">
        <f>SUM(D31:D33)</f>
        <v>0</v>
      </c>
      <c r="E30" s="183">
        <f>SUM(E31:E33)</f>
        <v>0</v>
      </c>
      <c r="F30" s="183">
        <f>SUM(F31:F33)</f>
        <v>0</v>
      </c>
      <c r="G30" s="153"/>
      <c r="H30" s="153"/>
      <c r="I30" s="153"/>
      <c r="J30" s="153"/>
      <c r="K30" s="153"/>
      <c r="L30" s="153"/>
    </row>
    <row r="31" spans="2:12" ht="18" customHeight="1">
      <c r="B31" s="756"/>
      <c r="C31" s="184" t="s">
        <v>102</v>
      </c>
      <c r="D31" s="166">
        <v>0</v>
      </c>
      <c r="E31" s="166">
        <v>0</v>
      </c>
      <c r="F31" s="166">
        <v>0</v>
      </c>
      <c r="G31" s="174"/>
      <c r="H31" s="174"/>
      <c r="I31" s="153"/>
      <c r="J31" s="153"/>
      <c r="K31" s="153"/>
      <c r="L31" s="153"/>
    </row>
    <row r="32" spans="2:12" ht="18" customHeight="1">
      <c r="B32" s="756"/>
      <c r="C32" s="184" t="s">
        <v>101</v>
      </c>
      <c r="D32" s="166">
        <v>0</v>
      </c>
      <c r="E32" s="166">
        <v>0</v>
      </c>
      <c r="F32" s="166">
        <v>0</v>
      </c>
      <c r="G32" s="174"/>
      <c r="H32" s="174"/>
      <c r="I32" s="153"/>
      <c r="J32" s="153"/>
      <c r="K32" s="153"/>
      <c r="L32" s="153"/>
    </row>
    <row r="33" spans="1:31" ht="18" customHeight="1">
      <c r="B33" s="757"/>
      <c r="C33" s="172" t="s">
        <v>100</v>
      </c>
      <c r="D33" s="166">
        <v>0</v>
      </c>
      <c r="E33" s="166">
        <v>0</v>
      </c>
      <c r="F33" s="166">
        <v>0</v>
      </c>
      <c r="G33" s="153"/>
      <c r="H33" s="153"/>
      <c r="I33" s="153"/>
      <c r="J33" s="153"/>
      <c r="K33" s="153"/>
      <c r="L33" s="153"/>
    </row>
    <row r="34" spans="1:31" ht="18" customHeight="1">
      <c r="B34" s="185" t="s">
        <v>94</v>
      </c>
      <c r="C34" s="186" t="s">
        <v>266</v>
      </c>
      <c r="D34" s="183">
        <f>D24+D25-D30</f>
        <v>0</v>
      </c>
      <c r="E34" s="183">
        <f>E24+E25-E30</f>
        <v>0</v>
      </c>
      <c r="F34" s="183">
        <f>F24+F25-F30</f>
        <v>0</v>
      </c>
      <c r="G34" s="153"/>
      <c r="H34" s="153"/>
      <c r="I34" s="153"/>
      <c r="J34" s="153"/>
      <c r="K34" s="153"/>
      <c r="L34" s="153"/>
    </row>
    <row r="35" spans="1:31" ht="18" customHeight="1">
      <c r="B35" s="187" t="s">
        <v>93</v>
      </c>
      <c r="C35" s="186" t="s">
        <v>97</v>
      </c>
      <c r="D35" s="183">
        <f>D36+D39+D41+D42+D43</f>
        <v>0</v>
      </c>
      <c r="E35" s="183">
        <f>E36+E39+E41+E42+E43</f>
        <v>0</v>
      </c>
      <c r="F35" s="183">
        <f>F36+F39+F41+F42+F43</f>
        <v>0</v>
      </c>
      <c r="G35" s="153"/>
      <c r="H35" s="153"/>
      <c r="I35" s="153"/>
      <c r="J35" s="153"/>
      <c r="K35" s="153"/>
      <c r="L35" s="153"/>
    </row>
    <row r="36" spans="1:31" ht="18" customHeight="1">
      <c r="B36" s="188"/>
      <c r="C36" s="172" t="s">
        <v>410</v>
      </c>
      <c r="D36" s="166">
        <v>0</v>
      </c>
      <c r="E36" s="166">
        <v>0</v>
      </c>
      <c r="F36" s="166">
        <v>0</v>
      </c>
      <c r="G36" s="153"/>
      <c r="H36" s="153"/>
      <c r="I36" s="153"/>
      <c r="J36" s="153"/>
      <c r="K36" s="153"/>
      <c r="L36" s="153"/>
    </row>
    <row r="37" spans="1:31" ht="18" customHeight="1">
      <c r="B37" s="188"/>
      <c r="C37" s="172" t="s">
        <v>446</v>
      </c>
      <c r="D37" s="166">
        <v>0</v>
      </c>
      <c r="E37" s="166">
        <v>0</v>
      </c>
      <c r="F37" s="166">
        <v>0</v>
      </c>
      <c r="G37" s="153"/>
      <c r="H37" s="153"/>
      <c r="I37" s="153"/>
      <c r="J37" s="153"/>
      <c r="K37" s="153"/>
      <c r="L37" s="153"/>
    </row>
    <row r="38" spans="1:31" ht="18" customHeight="1">
      <c r="B38" s="188"/>
      <c r="C38" s="172" t="s">
        <v>450</v>
      </c>
      <c r="D38" s="166">
        <v>0</v>
      </c>
      <c r="E38" s="166">
        <v>0</v>
      </c>
      <c r="F38" s="166">
        <v>0</v>
      </c>
      <c r="G38" s="153"/>
      <c r="H38" s="153"/>
      <c r="I38" s="153"/>
      <c r="J38" s="153"/>
      <c r="K38" s="153"/>
      <c r="L38" s="153"/>
    </row>
    <row r="39" spans="1:31" ht="18" customHeight="1">
      <c r="B39" s="188"/>
      <c r="C39" s="172" t="s">
        <v>411</v>
      </c>
      <c r="D39" s="166">
        <v>0</v>
      </c>
      <c r="E39" s="166">
        <v>0</v>
      </c>
      <c r="F39" s="166">
        <v>0</v>
      </c>
      <c r="G39" s="153"/>
      <c r="H39" s="153"/>
      <c r="I39" s="153"/>
      <c r="J39" s="153"/>
      <c r="K39" s="153"/>
      <c r="L39" s="153"/>
    </row>
    <row r="40" spans="1:31" ht="18" customHeight="1">
      <c r="B40" s="188"/>
      <c r="C40" s="172" t="s">
        <v>412</v>
      </c>
      <c r="D40" s="166">
        <v>0</v>
      </c>
      <c r="E40" s="166">
        <v>0</v>
      </c>
      <c r="F40" s="166">
        <v>0</v>
      </c>
      <c r="G40" s="153"/>
      <c r="H40" s="153"/>
      <c r="I40" s="153"/>
      <c r="J40" s="153"/>
      <c r="K40" s="153"/>
      <c r="L40" s="153"/>
    </row>
    <row r="41" spans="1:31" ht="18" customHeight="1">
      <c r="B41" s="188"/>
      <c r="C41" s="172" t="s">
        <v>447</v>
      </c>
      <c r="D41" s="166">
        <v>0</v>
      </c>
      <c r="E41" s="166">
        <v>0</v>
      </c>
      <c r="F41" s="166">
        <v>0</v>
      </c>
      <c r="G41" s="153"/>
      <c r="H41" s="153"/>
      <c r="I41" s="153"/>
      <c r="J41" s="153"/>
      <c r="K41" s="153"/>
      <c r="L41" s="153"/>
    </row>
    <row r="42" spans="1:31" ht="18" customHeight="1">
      <c r="B42" s="188"/>
      <c r="C42" s="172" t="s">
        <v>448</v>
      </c>
      <c r="D42" s="166">
        <v>0</v>
      </c>
      <c r="E42" s="166">
        <v>0</v>
      </c>
      <c r="F42" s="166">
        <v>0</v>
      </c>
      <c r="G42" s="174"/>
      <c r="H42" s="153"/>
      <c r="I42" s="153"/>
      <c r="J42" s="153"/>
      <c r="K42" s="153"/>
      <c r="L42" s="153"/>
    </row>
    <row r="43" spans="1:31" s="5" customFormat="1" ht="18" customHeight="1">
      <c r="A43" s="128"/>
      <c r="B43" s="188"/>
      <c r="C43" s="172" t="s">
        <v>413</v>
      </c>
      <c r="D43" s="166">
        <v>0</v>
      </c>
      <c r="E43" s="166">
        <v>0</v>
      </c>
      <c r="F43" s="166">
        <v>0</v>
      </c>
      <c r="G43" s="174"/>
      <c r="H43" s="174"/>
      <c r="I43" s="174"/>
      <c r="J43" s="174"/>
      <c r="K43" s="174"/>
      <c r="L43" s="174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</row>
    <row r="44" spans="1:31" s="5" customFormat="1" ht="18" customHeight="1">
      <c r="A44" s="128"/>
      <c r="B44" s="187" t="s">
        <v>90</v>
      </c>
      <c r="C44" s="178" t="s">
        <v>95</v>
      </c>
      <c r="D44" s="183">
        <f>D45+D47+D48+D49</f>
        <v>0</v>
      </c>
      <c r="E44" s="183">
        <f>E45+E47+E48+E49</f>
        <v>0</v>
      </c>
      <c r="F44" s="183">
        <f>F45+F47+F48+F49</f>
        <v>0</v>
      </c>
      <c r="G44" s="153"/>
      <c r="H44" s="174"/>
      <c r="I44" s="174"/>
      <c r="J44" s="174"/>
      <c r="K44" s="174"/>
      <c r="L44" s="174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</row>
    <row r="45" spans="1:31" ht="17.25" customHeight="1">
      <c r="B45" s="188"/>
      <c r="C45" s="189" t="s">
        <v>414</v>
      </c>
      <c r="D45" s="190">
        <v>0</v>
      </c>
      <c r="E45" s="190">
        <v>0</v>
      </c>
      <c r="F45" s="190">
        <v>0</v>
      </c>
      <c r="G45" s="153"/>
      <c r="H45" s="153"/>
      <c r="I45" s="153"/>
      <c r="J45" s="153"/>
      <c r="K45" s="153"/>
      <c r="L45" s="153"/>
    </row>
    <row r="46" spans="1:31" ht="18" customHeight="1">
      <c r="B46" s="188"/>
      <c r="C46" s="184" t="s">
        <v>415</v>
      </c>
      <c r="D46" s="166">
        <v>0</v>
      </c>
      <c r="E46" s="166">
        <v>0</v>
      </c>
      <c r="F46" s="166">
        <v>0</v>
      </c>
      <c r="G46" s="153"/>
      <c r="H46" s="153"/>
      <c r="I46" s="153"/>
      <c r="J46" s="153"/>
      <c r="K46" s="153"/>
      <c r="L46" s="153"/>
    </row>
    <row r="47" spans="1:31" ht="18" customHeight="1">
      <c r="B47" s="188"/>
      <c r="C47" s="191" t="s">
        <v>416</v>
      </c>
      <c r="D47" s="166">
        <v>0</v>
      </c>
      <c r="E47" s="166">
        <v>0</v>
      </c>
      <c r="F47" s="166">
        <v>0</v>
      </c>
      <c r="G47" s="174"/>
      <c r="H47" s="153"/>
      <c r="I47" s="153"/>
      <c r="J47" s="153"/>
      <c r="K47" s="153"/>
      <c r="L47" s="153"/>
    </row>
    <row r="48" spans="1:31" ht="15" customHeight="1">
      <c r="B48" s="188"/>
      <c r="C48" s="172" t="s">
        <v>417</v>
      </c>
      <c r="D48" s="166">
        <v>0</v>
      </c>
      <c r="E48" s="166">
        <v>0</v>
      </c>
      <c r="F48" s="166">
        <v>0</v>
      </c>
      <c r="G48" s="174"/>
      <c r="H48" s="153"/>
      <c r="I48" s="153"/>
      <c r="J48" s="153"/>
      <c r="K48" s="153"/>
      <c r="L48" s="153"/>
    </row>
    <row r="49" spans="2:12" ht="18" customHeight="1">
      <c r="B49" s="192"/>
      <c r="C49" s="172" t="s">
        <v>418</v>
      </c>
      <c r="D49" s="166">
        <v>0</v>
      </c>
      <c r="E49" s="166">
        <v>0</v>
      </c>
      <c r="F49" s="166">
        <v>0</v>
      </c>
      <c r="G49" s="174"/>
      <c r="H49" s="153"/>
      <c r="I49" s="153"/>
      <c r="J49" s="153"/>
      <c r="K49" s="153"/>
      <c r="L49" s="153"/>
    </row>
    <row r="50" spans="2:12" ht="20.25" hidden="1" customHeight="1">
      <c r="B50" s="170" t="s">
        <v>89</v>
      </c>
      <c r="C50" s="193" t="s">
        <v>265</v>
      </c>
      <c r="D50" s="194">
        <f>D34+D35-D44</f>
        <v>0</v>
      </c>
      <c r="E50" s="194">
        <f>E34+E35-E44</f>
        <v>0</v>
      </c>
      <c r="F50" s="194">
        <f>F34+F35-F44</f>
        <v>0</v>
      </c>
      <c r="G50" s="174"/>
      <c r="H50" s="153"/>
      <c r="I50" s="153"/>
      <c r="J50" s="153"/>
      <c r="K50" s="153"/>
      <c r="L50" s="153"/>
    </row>
    <row r="51" spans="2:12" ht="20.25" hidden="1" customHeight="1">
      <c r="B51" s="195" t="s">
        <v>87</v>
      </c>
      <c r="C51" s="178" t="s">
        <v>264</v>
      </c>
      <c r="D51" s="194">
        <f>D52-D53</f>
        <v>0</v>
      </c>
      <c r="E51" s="194">
        <f>E52-E53</f>
        <v>0</v>
      </c>
      <c r="F51" s="194">
        <f>F52-F53</f>
        <v>0</v>
      </c>
      <c r="G51" s="174" t="s">
        <v>419</v>
      </c>
      <c r="H51" s="153"/>
      <c r="I51" s="153"/>
      <c r="J51" s="153"/>
      <c r="K51" s="153"/>
      <c r="L51" s="153"/>
    </row>
    <row r="52" spans="2:12" ht="18" hidden="1" customHeight="1">
      <c r="B52" s="196"/>
      <c r="C52" s="197" t="s">
        <v>92</v>
      </c>
      <c r="D52" s="198">
        <v>0</v>
      </c>
      <c r="E52" s="198">
        <v>0</v>
      </c>
      <c r="F52" s="198">
        <v>0</v>
      </c>
      <c r="G52" s="153"/>
      <c r="H52" s="153"/>
      <c r="I52" s="153"/>
      <c r="J52" s="153"/>
      <c r="K52" s="153"/>
      <c r="L52" s="153"/>
    </row>
    <row r="53" spans="2:12" ht="15.75" hidden="1" customHeight="1">
      <c r="B53" s="199"/>
      <c r="C53" s="197" t="s">
        <v>91</v>
      </c>
      <c r="D53" s="198">
        <v>0</v>
      </c>
      <c r="E53" s="198">
        <v>0</v>
      </c>
      <c r="F53" s="198">
        <v>0</v>
      </c>
      <c r="G53" s="153"/>
      <c r="H53" s="153"/>
      <c r="I53" s="153"/>
      <c r="J53" s="153"/>
      <c r="K53" s="153"/>
      <c r="L53" s="153"/>
    </row>
    <row r="54" spans="2:12" ht="18" customHeight="1">
      <c r="B54" s="170" t="s">
        <v>89</v>
      </c>
      <c r="C54" s="178" t="s">
        <v>420</v>
      </c>
      <c r="D54" s="183">
        <f>D50+D51</f>
        <v>0</v>
      </c>
      <c r="E54" s="183">
        <f>E50+E51</f>
        <v>0</v>
      </c>
      <c r="F54" s="183">
        <f>F50+F51</f>
        <v>0</v>
      </c>
      <c r="G54" s="153"/>
      <c r="H54" s="153"/>
      <c r="I54" s="153"/>
      <c r="J54" s="153"/>
      <c r="K54" s="153"/>
      <c r="L54" s="153"/>
    </row>
    <row r="55" spans="2:12" ht="18" customHeight="1">
      <c r="B55" s="170" t="s">
        <v>87</v>
      </c>
      <c r="C55" s="200" t="s">
        <v>88</v>
      </c>
      <c r="D55" s="201">
        <v>0</v>
      </c>
      <c r="E55" s="201">
        <v>0</v>
      </c>
      <c r="F55" s="201">
        <v>0</v>
      </c>
      <c r="G55" s="174"/>
      <c r="H55" s="153"/>
      <c r="I55" s="153"/>
      <c r="J55" s="153"/>
      <c r="K55" s="153"/>
      <c r="L55" s="153"/>
    </row>
    <row r="56" spans="2:12" ht="32.1" customHeight="1">
      <c r="B56" s="170" t="s">
        <v>85</v>
      </c>
      <c r="C56" s="193" t="s">
        <v>86</v>
      </c>
      <c r="D56" s="202">
        <v>0</v>
      </c>
      <c r="E56" s="202">
        <v>0</v>
      </c>
      <c r="F56" s="202">
        <v>0</v>
      </c>
      <c r="G56" s="153"/>
      <c r="H56" s="153"/>
      <c r="I56" s="153"/>
      <c r="J56" s="153"/>
      <c r="K56" s="153"/>
      <c r="L56" s="153"/>
    </row>
    <row r="57" spans="2:12" ht="18.75" customHeight="1">
      <c r="B57" s="170" t="s">
        <v>263</v>
      </c>
      <c r="C57" s="178" t="s">
        <v>421</v>
      </c>
      <c r="D57" s="183">
        <f>D54-D55-D56</f>
        <v>0</v>
      </c>
      <c r="E57" s="183">
        <f>E54-E55-E56</f>
        <v>0</v>
      </c>
      <c r="F57" s="183">
        <f>F54-F55-F56</f>
        <v>0</v>
      </c>
      <c r="G57" s="153"/>
      <c r="H57" s="153"/>
      <c r="I57" s="153"/>
      <c r="J57" s="153"/>
      <c r="K57" s="153"/>
      <c r="L57" s="153"/>
    </row>
    <row r="58" spans="2:12" s="124" customFormat="1" ht="18" customHeight="1"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</row>
    <row r="59" spans="2:12" ht="18" customHeight="1">
      <c r="B59" s="153"/>
      <c r="C59" s="203" t="s">
        <v>262</v>
      </c>
      <c r="D59" s="204"/>
      <c r="E59" s="204"/>
      <c r="F59" s="205"/>
      <c r="G59" s="153"/>
      <c r="H59" s="153"/>
      <c r="I59" s="153"/>
      <c r="J59" s="153"/>
      <c r="K59" s="153"/>
      <c r="L59" s="153"/>
    </row>
    <row r="60" spans="2:12" ht="19.5" customHeight="1">
      <c r="B60" s="153"/>
      <c r="C60" s="206" t="s">
        <v>114</v>
      </c>
      <c r="D60" s="207">
        <v>0</v>
      </c>
      <c r="E60" s="207">
        <v>0</v>
      </c>
      <c r="F60" s="207">
        <v>0</v>
      </c>
      <c r="G60" s="153"/>
      <c r="H60" s="153"/>
      <c r="I60" s="153"/>
      <c r="J60" s="153"/>
      <c r="K60" s="153"/>
      <c r="L60" s="153"/>
    </row>
    <row r="61" spans="2:12" ht="15.75">
      <c r="B61" s="153"/>
      <c r="C61" s="206" t="s">
        <v>322</v>
      </c>
      <c r="D61" s="208">
        <v>0</v>
      </c>
      <c r="E61" s="208">
        <v>0</v>
      </c>
      <c r="F61" s="208">
        <v>0</v>
      </c>
      <c r="G61" s="153"/>
      <c r="H61" s="153"/>
      <c r="I61" s="153"/>
      <c r="J61" s="153"/>
      <c r="K61" s="153"/>
      <c r="L61" s="153"/>
    </row>
    <row r="62" spans="2:12" ht="15.75">
      <c r="B62" s="209"/>
      <c r="C62" s="210" t="s">
        <v>239</v>
      </c>
      <c r="D62" s="208">
        <v>0</v>
      </c>
      <c r="E62" s="208">
        <v>0</v>
      </c>
      <c r="F62" s="208">
        <v>0</v>
      </c>
      <c r="G62" s="153"/>
      <c r="H62" s="153"/>
      <c r="I62" s="153"/>
      <c r="J62" s="153"/>
      <c r="K62" s="153"/>
      <c r="L62" s="153"/>
    </row>
    <row r="63" spans="2:12" ht="18" customHeight="1">
      <c r="B63" s="209"/>
      <c r="C63" s="206" t="s">
        <v>283</v>
      </c>
      <c r="D63" s="208">
        <v>0</v>
      </c>
      <c r="E63" s="208">
        <v>0</v>
      </c>
      <c r="F63" s="208">
        <v>0</v>
      </c>
      <c r="G63" s="153"/>
      <c r="H63" s="153"/>
      <c r="I63" s="153"/>
      <c r="J63" s="153"/>
      <c r="K63" s="153"/>
      <c r="L63" s="153"/>
    </row>
    <row r="64" spans="2:12" s="124" customFormat="1">
      <c r="B64" s="125"/>
      <c r="D64" s="126"/>
      <c r="E64" s="126"/>
    </row>
    <row r="65" spans="2:6" s="124" customFormat="1" ht="16.5" customHeight="1">
      <c r="B65" s="125"/>
      <c r="C65" s="132"/>
      <c r="D65" s="133"/>
      <c r="E65" s="133"/>
      <c r="F65" s="134"/>
    </row>
    <row r="66" spans="2:6" s="124" customFormat="1" ht="16.5" customHeight="1">
      <c r="B66" s="125"/>
      <c r="C66" s="135"/>
      <c r="D66" s="136"/>
      <c r="E66" s="136"/>
      <c r="F66" s="134"/>
    </row>
    <row r="67" spans="2:6" s="124" customFormat="1" ht="15.75" customHeight="1">
      <c r="B67" s="125"/>
      <c r="C67" s="135"/>
      <c r="D67" s="136"/>
      <c r="E67" s="136"/>
      <c r="F67" s="134"/>
    </row>
    <row r="68" spans="2:6" s="124" customFormat="1">
      <c r="B68" s="125"/>
      <c r="D68" s="126"/>
      <c r="E68" s="126"/>
    </row>
    <row r="69" spans="2:6" s="124" customFormat="1">
      <c r="B69" s="125"/>
      <c r="D69" s="126"/>
      <c r="E69" s="126"/>
    </row>
    <row r="70" spans="2:6" s="124" customFormat="1" ht="18.75">
      <c r="B70" s="125"/>
      <c r="C70" s="132"/>
      <c r="D70" s="133"/>
      <c r="E70" s="133"/>
      <c r="F70" s="134"/>
    </row>
    <row r="71" spans="2:6" s="124" customFormat="1" ht="15.75">
      <c r="B71" s="125"/>
      <c r="C71" s="135"/>
      <c r="D71" s="136"/>
      <c r="E71" s="136"/>
      <c r="F71" s="134"/>
    </row>
    <row r="72" spans="2:6" s="124" customFormat="1" ht="15.75">
      <c r="B72" s="125"/>
      <c r="C72" s="135"/>
      <c r="D72" s="136"/>
      <c r="E72" s="136"/>
      <c r="F72" s="134"/>
    </row>
    <row r="73" spans="2:6" s="124" customFormat="1" ht="15.75">
      <c r="B73" s="125"/>
      <c r="C73" s="135"/>
      <c r="D73" s="137"/>
      <c r="E73" s="137"/>
      <c r="F73" s="137"/>
    </row>
    <row r="74" spans="2:6" s="124" customFormat="1" ht="15.75">
      <c r="B74" s="125"/>
      <c r="C74" s="135"/>
      <c r="D74" s="137"/>
      <c r="E74" s="137"/>
      <c r="F74" s="137"/>
    </row>
    <row r="75" spans="2:6" s="124" customFormat="1" ht="18.75">
      <c r="B75" s="125"/>
      <c r="C75" s="138"/>
      <c r="D75" s="134"/>
      <c r="E75" s="134"/>
      <c r="F75" s="134"/>
    </row>
    <row r="76" spans="2:6" s="124" customFormat="1" ht="15.75">
      <c r="B76" s="125"/>
      <c r="C76" s="139"/>
      <c r="D76" s="136"/>
      <c r="E76" s="136"/>
      <c r="F76" s="134"/>
    </row>
    <row r="77" spans="2:6" s="124" customFormat="1" ht="15.75">
      <c r="B77" s="125"/>
      <c r="C77" s="139"/>
      <c r="D77" s="133"/>
      <c r="E77" s="133"/>
      <c r="F77" s="134"/>
    </row>
    <row r="78" spans="2:6" s="124" customFormat="1" ht="15.75">
      <c r="B78" s="125"/>
      <c r="C78" s="139"/>
      <c r="D78" s="137"/>
      <c r="E78" s="137"/>
      <c r="F78" s="137"/>
    </row>
    <row r="79" spans="2:6" s="124" customFormat="1" ht="18.75">
      <c r="B79" s="125"/>
      <c r="C79" s="132"/>
      <c r="D79" s="133"/>
      <c r="E79" s="133"/>
      <c r="F79" s="133"/>
    </row>
    <row r="80" spans="2:6" s="124" customFormat="1" ht="18.75">
      <c r="B80" s="125"/>
      <c r="C80" s="132"/>
      <c r="D80" s="140"/>
      <c r="E80" s="140"/>
      <c r="F80" s="133"/>
    </row>
    <row r="81" spans="2:9" s="124" customFormat="1" ht="18.75">
      <c r="B81" s="125"/>
      <c r="C81" s="132"/>
      <c r="D81" s="133"/>
      <c r="E81" s="133"/>
      <c r="F81" s="133"/>
    </row>
    <row r="82" spans="2:9" s="124" customFormat="1" ht="15">
      <c r="B82" s="125"/>
      <c r="C82" s="748"/>
      <c r="D82" s="141"/>
      <c r="E82" s="141"/>
      <c r="F82" s="141"/>
    </row>
    <row r="83" spans="2:9" s="124" customFormat="1">
      <c r="B83" s="125"/>
      <c r="C83" s="748"/>
      <c r="D83" s="126"/>
      <c r="E83" s="126"/>
    </row>
    <row r="84" spans="2:9" s="124" customFormat="1" ht="14.25">
      <c r="B84" s="125"/>
      <c r="C84" s="142"/>
      <c r="D84" s="126"/>
      <c r="E84" s="126"/>
    </row>
    <row r="85" spans="2:9" s="124" customFormat="1" ht="11.25" customHeight="1">
      <c r="B85" s="125"/>
      <c r="C85" s="143"/>
      <c r="D85" s="126"/>
      <c r="E85" s="126"/>
    </row>
    <row r="86" spans="2:9" s="124" customFormat="1">
      <c r="B86" s="125"/>
      <c r="C86" s="143"/>
      <c r="D86" s="126"/>
      <c r="E86" s="126"/>
    </row>
    <row r="87" spans="2:9" s="124" customFormat="1">
      <c r="B87" s="125"/>
      <c r="C87" s="143"/>
      <c r="D87" s="126"/>
      <c r="E87" s="126"/>
    </row>
    <row r="88" spans="2:9" s="124" customFormat="1" ht="14.25">
      <c r="B88" s="125"/>
      <c r="C88" s="142"/>
      <c r="D88" s="126"/>
      <c r="E88" s="126"/>
    </row>
    <row r="89" spans="2:9" s="124" customFormat="1">
      <c r="B89" s="125"/>
      <c r="C89" s="144"/>
      <c r="D89" s="126"/>
      <c r="E89" s="126"/>
    </row>
    <row r="90" spans="2:9" s="129" customFormat="1">
      <c r="B90" s="145"/>
      <c r="C90" s="144"/>
      <c r="D90" s="146"/>
      <c r="E90" s="146"/>
    </row>
    <row r="91" spans="2:9" s="129" customFormat="1">
      <c r="B91" s="145"/>
      <c r="C91" s="143"/>
      <c r="D91" s="146"/>
      <c r="E91" s="146"/>
    </row>
    <row r="92" spans="2:9" s="129" customFormat="1" ht="14.25">
      <c r="B92" s="145"/>
      <c r="C92" s="147"/>
      <c r="D92" s="146"/>
      <c r="E92" s="146"/>
    </row>
    <row r="93" spans="2:9" s="129" customFormat="1" ht="14.25">
      <c r="B93" s="145"/>
      <c r="C93" s="147"/>
      <c r="D93" s="146"/>
      <c r="E93" s="146"/>
    </row>
    <row r="94" spans="2:9" s="129" customFormat="1" hidden="1">
      <c r="B94" s="145"/>
      <c r="C94" s="143"/>
      <c r="D94" s="146"/>
      <c r="E94" s="146"/>
    </row>
    <row r="95" spans="2:9" s="129" customFormat="1" hidden="1">
      <c r="B95" s="145"/>
      <c r="C95" s="143"/>
      <c r="D95" s="146"/>
      <c r="E95" s="146"/>
      <c r="I95" s="129">
        <v>2011</v>
      </c>
    </row>
    <row r="96" spans="2:9" s="129" customFormat="1" ht="15" hidden="1">
      <c r="B96" s="145"/>
      <c r="C96" s="143"/>
      <c r="D96" s="146"/>
      <c r="E96" s="146"/>
      <c r="H96" s="130">
        <v>2017</v>
      </c>
      <c r="I96" s="130">
        <v>2017</v>
      </c>
    </row>
    <row r="97" spans="1:10" s="129" customFormat="1" ht="30" hidden="1">
      <c r="B97" s="145"/>
      <c r="C97" s="143"/>
      <c r="D97" s="146"/>
      <c r="E97" s="146"/>
      <c r="H97" s="130">
        <f>H96+1</f>
        <v>2018</v>
      </c>
      <c r="I97" s="130">
        <f>I96+1</f>
        <v>2018</v>
      </c>
      <c r="J97" s="131" t="s">
        <v>13</v>
      </c>
    </row>
    <row r="98" spans="1:10" s="129" customFormat="1" ht="15" hidden="1">
      <c r="B98" s="145"/>
      <c r="C98" s="143"/>
      <c r="D98" s="146"/>
      <c r="E98" s="146"/>
      <c r="H98" s="130">
        <f t="shared" ref="H98:H104" si="0">H97+1</f>
        <v>2019</v>
      </c>
      <c r="I98" s="130">
        <f t="shared" ref="I98:I104" si="1">I97+1</f>
        <v>2019</v>
      </c>
      <c r="J98" s="130" t="s">
        <v>18</v>
      </c>
    </row>
    <row r="99" spans="1:10" s="129" customFormat="1" ht="15" hidden="1">
      <c r="B99" s="145"/>
      <c r="C99" s="143"/>
      <c r="D99" s="146"/>
      <c r="E99" s="146"/>
      <c r="F99" s="131" t="s">
        <v>13</v>
      </c>
      <c r="H99" s="130">
        <f t="shared" si="0"/>
        <v>2020</v>
      </c>
      <c r="I99" s="130">
        <f t="shared" si="1"/>
        <v>2020</v>
      </c>
      <c r="J99" s="130" t="s">
        <v>19</v>
      </c>
    </row>
    <row r="100" spans="1:10" s="129" customFormat="1" ht="15" hidden="1">
      <c r="A100" s="458" t="s">
        <v>466</v>
      </c>
      <c r="B100" s="145"/>
      <c r="C100" s="143"/>
      <c r="D100" s="146"/>
      <c r="E100" s="146"/>
      <c r="F100" s="130" t="s">
        <v>18</v>
      </c>
      <c r="H100" s="130">
        <f t="shared" si="0"/>
        <v>2021</v>
      </c>
      <c r="I100" s="130">
        <f t="shared" si="1"/>
        <v>2021</v>
      </c>
      <c r="J100" s="130" t="s">
        <v>17</v>
      </c>
    </row>
    <row r="101" spans="1:10" s="129" customFormat="1" ht="15" hidden="1">
      <c r="B101" s="145"/>
      <c r="C101" s="142"/>
      <c r="D101" s="146"/>
      <c r="E101" s="146"/>
      <c r="F101" s="130" t="s">
        <v>19</v>
      </c>
      <c r="H101" s="130">
        <f t="shared" si="0"/>
        <v>2022</v>
      </c>
      <c r="I101" s="130">
        <f t="shared" si="1"/>
        <v>2022</v>
      </c>
    </row>
    <row r="102" spans="1:10" s="129" customFormat="1" ht="15" hidden="1">
      <c r="B102" s="145"/>
      <c r="C102" s="148"/>
      <c r="D102" s="146"/>
      <c r="E102" s="146"/>
      <c r="F102" s="130" t="s">
        <v>17</v>
      </c>
      <c r="H102" s="130">
        <f t="shared" si="0"/>
        <v>2023</v>
      </c>
      <c r="I102" s="130">
        <f t="shared" si="1"/>
        <v>2023</v>
      </c>
    </row>
    <row r="103" spans="1:10" s="129" customFormat="1" ht="15" hidden="1">
      <c r="B103" s="145"/>
      <c r="C103" s="144"/>
      <c r="D103" s="146"/>
      <c r="E103" s="146"/>
      <c r="H103" s="130">
        <f t="shared" si="0"/>
        <v>2024</v>
      </c>
      <c r="I103" s="130">
        <f t="shared" si="1"/>
        <v>2024</v>
      </c>
    </row>
    <row r="104" spans="1:10" s="129" customFormat="1" ht="15" hidden="1">
      <c r="A104" s="129">
        <v>89</v>
      </c>
      <c r="B104" s="145"/>
      <c r="C104" s="149"/>
      <c r="D104" s="146"/>
      <c r="E104" s="146"/>
      <c r="H104" s="130">
        <f t="shared" si="0"/>
        <v>2025</v>
      </c>
      <c r="I104" s="130">
        <f t="shared" si="1"/>
        <v>2025</v>
      </c>
    </row>
    <row r="105" spans="1:10" s="129" customFormat="1" hidden="1">
      <c r="B105" s="145"/>
      <c r="C105" s="143"/>
      <c r="D105" s="146"/>
      <c r="E105" s="146"/>
    </row>
    <row r="106" spans="1:10" s="129" customFormat="1" hidden="1">
      <c r="B106" s="145"/>
      <c r="C106" s="143"/>
      <c r="D106" s="146"/>
      <c r="E106" s="146"/>
    </row>
    <row r="107" spans="1:10" s="129" customFormat="1" ht="14.25" hidden="1">
      <c r="B107" s="145"/>
      <c r="C107" s="150"/>
      <c r="D107" s="146"/>
      <c r="E107" s="146"/>
    </row>
    <row r="108" spans="1:10" s="129" customFormat="1" ht="14.25" hidden="1">
      <c r="B108" s="145"/>
      <c r="C108" s="142"/>
      <c r="D108" s="146"/>
      <c r="E108" s="146"/>
    </row>
    <row r="109" spans="1:10" s="129" customFormat="1" ht="15" hidden="1">
      <c r="B109" s="145"/>
      <c r="C109" s="151"/>
      <c r="D109" s="146"/>
      <c r="E109" s="146"/>
    </row>
    <row r="110" spans="1:10" s="129" customFormat="1" ht="15" hidden="1">
      <c r="B110" s="145"/>
      <c r="C110" s="151"/>
      <c r="D110" s="146"/>
      <c r="E110" s="146"/>
    </row>
    <row r="111" spans="1:10" s="129" customFormat="1" ht="14.25">
      <c r="B111" s="145"/>
      <c r="C111" s="142"/>
      <c r="D111" s="146"/>
      <c r="E111" s="146"/>
    </row>
    <row r="112" spans="1:10" s="129" customFormat="1">
      <c r="B112" s="145"/>
      <c r="C112" s="152"/>
      <c r="D112" s="146"/>
      <c r="E112" s="146"/>
    </row>
    <row r="113" spans="2:5" s="129" customFormat="1" ht="14.25">
      <c r="B113" s="145"/>
      <c r="C113" s="150"/>
      <c r="D113" s="146"/>
      <c r="E113" s="146"/>
    </row>
    <row r="114" spans="2:5" s="129" customFormat="1" ht="14.25">
      <c r="B114" s="145"/>
      <c r="C114" s="142"/>
      <c r="D114" s="146"/>
      <c r="E114" s="146"/>
    </row>
    <row r="115" spans="2:5" s="129" customFormat="1">
      <c r="B115" s="145"/>
      <c r="D115" s="146"/>
      <c r="E115" s="146"/>
    </row>
    <row r="116" spans="2:5" s="129" customFormat="1">
      <c r="B116" s="145"/>
      <c r="D116" s="146"/>
      <c r="E116" s="146"/>
    </row>
    <row r="117" spans="2:5" s="129" customFormat="1">
      <c r="B117" s="145"/>
      <c r="D117" s="146"/>
      <c r="E117" s="146"/>
    </row>
    <row r="118" spans="2:5" s="129" customFormat="1">
      <c r="B118" s="145"/>
      <c r="D118" s="146"/>
      <c r="E118" s="146"/>
    </row>
    <row r="119" spans="2:5" s="129" customFormat="1">
      <c r="B119" s="145"/>
      <c r="D119" s="146"/>
      <c r="E119" s="146"/>
    </row>
    <row r="120" spans="2:5" s="129" customFormat="1">
      <c r="B120" s="145"/>
      <c r="D120" s="146"/>
      <c r="E120" s="146"/>
    </row>
    <row r="121" spans="2:5" s="129" customFormat="1">
      <c r="B121" s="145"/>
      <c r="D121" s="146"/>
      <c r="E121" s="146"/>
    </row>
    <row r="122" spans="2:5" s="129" customFormat="1">
      <c r="B122" s="145"/>
      <c r="D122" s="146"/>
      <c r="E122" s="146"/>
    </row>
    <row r="123" spans="2:5" s="129" customFormat="1">
      <c r="B123" s="145"/>
      <c r="D123" s="146"/>
      <c r="E123" s="146"/>
    </row>
    <row r="124" spans="2:5" s="129" customFormat="1">
      <c r="B124" s="145"/>
      <c r="D124" s="146"/>
      <c r="E124" s="146"/>
    </row>
    <row r="125" spans="2:5" s="129" customFormat="1">
      <c r="B125" s="145"/>
      <c r="D125" s="146"/>
      <c r="E125" s="146"/>
    </row>
    <row r="126" spans="2:5" s="129" customFormat="1">
      <c r="B126" s="145"/>
      <c r="D126" s="146"/>
      <c r="E126" s="146"/>
    </row>
    <row r="127" spans="2:5" s="129" customFormat="1">
      <c r="B127" s="145"/>
      <c r="D127" s="146"/>
      <c r="E127" s="146"/>
    </row>
    <row r="128" spans="2:5" s="129" customFormat="1">
      <c r="B128" s="145"/>
      <c r="D128" s="146"/>
      <c r="E128" s="146"/>
    </row>
    <row r="129" spans="2:5" s="129" customFormat="1">
      <c r="B129" s="145"/>
      <c r="D129" s="146"/>
      <c r="E129" s="146"/>
    </row>
    <row r="130" spans="2:5" s="129" customFormat="1">
      <c r="B130" s="145"/>
      <c r="D130" s="146"/>
      <c r="E130" s="146"/>
    </row>
    <row r="131" spans="2:5" s="129" customFormat="1">
      <c r="B131" s="145"/>
      <c r="D131" s="146"/>
      <c r="E131" s="146"/>
    </row>
    <row r="132" spans="2:5" s="129" customFormat="1">
      <c r="B132" s="145"/>
      <c r="D132" s="146"/>
      <c r="E132" s="146"/>
    </row>
    <row r="133" spans="2:5" s="129" customFormat="1">
      <c r="B133" s="145"/>
      <c r="D133" s="146"/>
      <c r="E133" s="146"/>
    </row>
    <row r="134" spans="2:5" s="129" customFormat="1">
      <c r="B134" s="145"/>
      <c r="D134" s="146"/>
      <c r="E134" s="146"/>
    </row>
    <row r="135" spans="2:5" s="129" customFormat="1">
      <c r="B135" s="145"/>
      <c r="D135" s="146"/>
      <c r="E135" s="146"/>
    </row>
    <row r="136" spans="2:5" s="129" customFormat="1">
      <c r="B136" s="145"/>
      <c r="D136" s="146"/>
      <c r="E136" s="146"/>
    </row>
    <row r="137" spans="2:5" s="129" customFormat="1">
      <c r="B137" s="145"/>
      <c r="D137" s="146"/>
      <c r="E137" s="146"/>
    </row>
    <row r="138" spans="2:5" s="129" customFormat="1">
      <c r="B138" s="145"/>
      <c r="D138" s="146"/>
      <c r="E138" s="146"/>
    </row>
    <row r="139" spans="2:5" s="129" customFormat="1">
      <c r="B139" s="145"/>
      <c r="D139" s="146"/>
      <c r="E139" s="146"/>
    </row>
    <row r="140" spans="2:5" s="129" customFormat="1">
      <c r="B140" s="145"/>
      <c r="D140" s="146"/>
      <c r="E140" s="146"/>
    </row>
    <row r="141" spans="2:5" s="129" customFormat="1">
      <c r="B141" s="145"/>
      <c r="D141" s="146"/>
      <c r="E141" s="146"/>
    </row>
    <row r="142" spans="2:5" s="129" customFormat="1">
      <c r="B142" s="145"/>
      <c r="D142" s="146"/>
      <c r="E142" s="146"/>
    </row>
    <row r="143" spans="2:5" s="129" customFormat="1">
      <c r="B143" s="145"/>
      <c r="D143" s="146"/>
      <c r="E143" s="146"/>
    </row>
    <row r="144" spans="2:5" s="129" customFormat="1">
      <c r="B144" s="145"/>
      <c r="D144" s="146"/>
      <c r="E144" s="146"/>
    </row>
    <row r="145" spans="2:5" s="129" customFormat="1">
      <c r="B145" s="145"/>
      <c r="D145" s="146"/>
      <c r="E145" s="146"/>
    </row>
    <row r="146" spans="2:5" s="129" customFormat="1">
      <c r="B146" s="145"/>
      <c r="D146" s="146"/>
      <c r="E146" s="146"/>
    </row>
    <row r="147" spans="2:5" s="129" customFormat="1">
      <c r="B147" s="145"/>
      <c r="D147" s="146"/>
      <c r="E147" s="146"/>
    </row>
    <row r="148" spans="2:5" s="129" customFormat="1">
      <c r="B148" s="145"/>
      <c r="D148" s="146"/>
      <c r="E148" s="146"/>
    </row>
    <row r="149" spans="2:5" s="129" customFormat="1">
      <c r="B149" s="145"/>
      <c r="D149" s="146"/>
      <c r="E149" s="146"/>
    </row>
    <row r="150" spans="2:5" s="129" customFormat="1">
      <c r="B150" s="145"/>
      <c r="D150" s="146"/>
      <c r="E150" s="146"/>
    </row>
    <row r="151" spans="2:5" s="129" customFormat="1">
      <c r="B151" s="145"/>
      <c r="D151" s="146"/>
      <c r="E151" s="146"/>
    </row>
    <row r="152" spans="2:5" s="129" customFormat="1">
      <c r="B152" s="145"/>
      <c r="D152" s="146"/>
      <c r="E152" s="146"/>
    </row>
    <row r="153" spans="2:5" s="129" customFormat="1">
      <c r="B153" s="145"/>
      <c r="D153" s="146"/>
      <c r="E153" s="146"/>
    </row>
    <row r="154" spans="2:5" s="129" customFormat="1">
      <c r="B154" s="145"/>
      <c r="D154" s="146"/>
      <c r="E154" s="146"/>
    </row>
    <row r="155" spans="2:5" s="129" customFormat="1">
      <c r="B155" s="145"/>
      <c r="D155" s="146"/>
      <c r="E155" s="146"/>
    </row>
    <row r="156" spans="2:5" s="129" customFormat="1">
      <c r="B156" s="145"/>
      <c r="D156" s="146"/>
      <c r="E156" s="146"/>
    </row>
    <row r="157" spans="2:5" s="129" customFormat="1">
      <c r="B157" s="145"/>
      <c r="D157" s="146"/>
      <c r="E157" s="146"/>
    </row>
    <row r="158" spans="2:5" s="129" customFormat="1">
      <c r="B158" s="145"/>
      <c r="D158" s="146"/>
      <c r="E158" s="146"/>
    </row>
    <row r="159" spans="2:5" s="129" customFormat="1">
      <c r="B159" s="145"/>
      <c r="D159" s="146"/>
      <c r="E159" s="146"/>
    </row>
    <row r="160" spans="2:5" s="129" customFormat="1">
      <c r="B160" s="145"/>
      <c r="D160" s="146"/>
      <c r="E160" s="146"/>
    </row>
    <row r="161" spans="2:5" s="129" customFormat="1">
      <c r="B161" s="145"/>
      <c r="D161" s="146"/>
      <c r="E161" s="146"/>
    </row>
    <row r="162" spans="2:5" s="129" customFormat="1">
      <c r="B162" s="145"/>
      <c r="D162" s="146"/>
      <c r="E162" s="146"/>
    </row>
    <row r="163" spans="2:5" s="129" customFormat="1">
      <c r="B163" s="145"/>
      <c r="D163" s="146"/>
      <c r="E163" s="146"/>
    </row>
    <row r="164" spans="2:5" s="129" customFormat="1">
      <c r="B164" s="145"/>
      <c r="D164" s="146"/>
      <c r="E164" s="146"/>
    </row>
    <row r="165" spans="2:5" s="129" customFormat="1">
      <c r="B165" s="145"/>
      <c r="D165" s="146"/>
      <c r="E165" s="146"/>
    </row>
    <row r="166" spans="2:5" s="129" customFormat="1">
      <c r="B166" s="145"/>
      <c r="D166" s="146"/>
      <c r="E166" s="146"/>
    </row>
    <row r="167" spans="2:5" s="129" customFormat="1">
      <c r="B167" s="145"/>
      <c r="D167" s="146"/>
      <c r="E167" s="146"/>
    </row>
    <row r="168" spans="2:5" s="129" customFormat="1">
      <c r="B168" s="145"/>
      <c r="D168" s="146"/>
      <c r="E168" s="146"/>
    </row>
    <row r="169" spans="2:5" s="129" customFormat="1">
      <c r="B169" s="145"/>
      <c r="D169" s="146"/>
      <c r="E169" s="146"/>
    </row>
    <row r="170" spans="2:5" s="129" customFormat="1">
      <c r="B170" s="145"/>
      <c r="D170" s="146"/>
      <c r="E170" s="146"/>
    </row>
    <row r="171" spans="2:5" s="129" customFormat="1">
      <c r="B171" s="145"/>
      <c r="D171" s="146"/>
      <c r="E171" s="146"/>
    </row>
    <row r="172" spans="2:5" s="129" customFormat="1">
      <c r="B172" s="145"/>
      <c r="D172" s="146"/>
      <c r="E172" s="146"/>
    </row>
    <row r="173" spans="2:5" s="129" customFormat="1">
      <c r="B173" s="145"/>
      <c r="D173" s="146"/>
      <c r="E173" s="146"/>
    </row>
    <row r="174" spans="2:5" s="129" customFormat="1">
      <c r="B174" s="145"/>
      <c r="D174" s="146"/>
      <c r="E174" s="146"/>
    </row>
    <row r="175" spans="2:5" s="129" customFormat="1">
      <c r="B175" s="145"/>
      <c r="D175" s="146"/>
      <c r="E175" s="146"/>
    </row>
    <row r="176" spans="2:5" s="129" customFormat="1">
      <c r="B176" s="145"/>
      <c r="D176" s="146"/>
      <c r="E176" s="146"/>
    </row>
    <row r="177" spans="2:5" s="129" customFormat="1">
      <c r="B177" s="145"/>
      <c r="D177" s="146"/>
      <c r="E177" s="146"/>
    </row>
    <row r="178" spans="2:5" s="129" customFormat="1">
      <c r="B178" s="145"/>
      <c r="D178" s="146"/>
      <c r="E178" s="146"/>
    </row>
    <row r="179" spans="2:5" s="129" customFormat="1">
      <c r="B179" s="145"/>
      <c r="D179" s="146"/>
      <c r="E179" s="146"/>
    </row>
    <row r="180" spans="2:5" s="129" customFormat="1">
      <c r="B180" s="145"/>
      <c r="D180" s="146"/>
      <c r="E180" s="146"/>
    </row>
    <row r="181" spans="2:5" s="129" customFormat="1">
      <c r="B181" s="145"/>
      <c r="D181" s="146"/>
      <c r="E181" s="146"/>
    </row>
    <row r="182" spans="2:5" s="129" customFormat="1">
      <c r="B182" s="145"/>
      <c r="D182" s="146"/>
      <c r="E182" s="146"/>
    </row>
    <row r="183" spans="2:5" s="129" customFormat="1">
      <c r="B183" s="145"/>
      <c r="D183" s="146"/>
      <c r="E183" s="146"/>
    </row>
    <row r="184" spans="2:5" s="129" customFormat="1">
      <c r="B184" s="145"/>
      <c r="D184" s="146"/>
      <c r="E184" s="146"/>
    </row>
    <row r="185" spans="2:5" s="129" customFormat="1">
      <c r="B185" s="145"/>
      <c r="D185" s="146"/>
      <c r="E185" s="146"/>
    </row>
    <row r="186" spans="2:5" s="129" customFormat="1">
      <c r="B186" s="145"/>
      <c r="D186" s="146"/>
      <c r="E186" s="146"/>
    </row>
    <row r="187" spans="2:5" s="129" customFormat="1">
      <c r="B187" s="145"/>
      <c r="D187" s="146"/>
      <c r="E187" s="146"/>
    </row>
    <row r="188" spans="2:5" s="129" customFormat="1">
      <c r="B188" s="145"/>
      <c r="D188" s="146"/>
      <c r="E188" s="146"/>
    </row>
    <row r="189" spans="2:5" s="129" customFormat="1">
      <c r="B189" s="145"/>
      <c r="D189" s="146"/>
      <c r="E189" s="146"/>
    </row>
    <row r="190" spans="2:5" s="129" customFormat="1">
      <c r="B190" s="145"/>
      <c r="D190" s="146"/>
      <c r="E190" s="146"/>
    </row>
    <row r="191" spans="2:5" s="129" customFormat="1">
      <c r="B191" s="145"/>
      <c r="D191" s="146"/>
      <c r="E191" s="146"/>
    </row>
    <row r="192" spans="2:5" s="129" customFormat="1">
      <c r="B192" s="145"/>
      <c r="D192" s="146"/>
      <c r="E192" s="146"/>
    </row>
    <row r="193" spans="2:5" s="129" customFormat="1">
      <c r="B193" s="145"/>
      <c r="D193" s="146"/>
      <c r="E193" s="146"/>
    </row>
    <row r="194" spans="2:5" s="129" customFormat="1">
      <c r="B194" s="145"/>
      <c r="D194" s="146"/>
      <c r="E194" s="146"/>
    </row>
    <row r="195" spans="2:5" s="129" customFormat="1">
      <c r="B195" s="145"/>
      <c r="D195" s="146"/>
      <c r="E195" s="146"/>
    </row>
    <row r="196" spans="2:5" s="129" customFormat="1">
      <c r="B196" s="145"/>
      <c r="D196" s="146"/>
      <c r="E196" s="146"/>
    </row>
    <row r="197" spans="2:5" s="129" customFormat="1">
      <c r="B197" s="145"/>
      <c r="D197" s="146"/>
      <c r="E197" s="146"/>
    </row>
    <row r="198" spans="2:5" s="129" customFormat="1">
      <c r="B198" s="145"/>
      <c r="D198" s="146"/>
      <c r="E198" s="146"/>
    </row>
    <row r="199" spans="2:5" s="129" customFormat="1">
      <c r="B199" s="145"/>
      <c r="D199" s="146"/>
      <c r="E199" s="146"/>
    </row>
    <row r="200" spans="2:5" s="129" customFormat="1">
      <c r="B200" s="145"/>
      <c r="D200" s="146"/>
      <c r="E200" s="146"/>
    </row>
    <row r="201" spans="2:5" s="129" customFormat="1">
      <c r="B201" s="145"/>
      <c r="D201" s="146"/>
      <c r="E201" s="146"/>
    </row>
    <row r="202" spans="2:5" s="129" customFormat="1">
      <c r="B202" s="145"/>
      <c r="D202" s="146"/>
      <c r="E202" s="146"/>
    </row>
    <row r="203" spans="2:5" s="129" customFormat="1">
      <c r="B203" s="145"/>
      <c r="D203" s="146"/>
      <c r="E203" s="146"/>
    </row>
    <row r="204" spans="2:5" s="129" customFormat="1">
      <c r="B204" s="145"/>
      <c r="D204" s="146"/>
      <c r="E204" s="146"/>
    </row>
    <row r="205" spans="2:5" s="129" customFormat="1">
      <c r="B205" s="145"/>
      <c r="D205" s="146"/>
      <c r="E205" s="146"/>
    </row>
    <row r="206" spans="2:5" s="129" customFormat="1">
      <c r="B206" s="145"/>
      <c r="D206" s="146"/>
      <c r="E206" s="146"/>
    </row>
    <row r="207" spans="2:5" s="129" customFormat="1">
      <c r="B207" s="145"/>
      <c r="D207" s="146"/>
      <c r="E207" s="146"/>
    </row>
    <row r="208" spans="2:5" s="129" customFormat="1">
      <c r="B208" s="145"/>
      <c r="D208" s="146"/>
      <c r="E208" s="146"/>
    </row>
    <row r="209" spans="2:5" s="129" customFormat="1">
      <c r="B209" s="145"/>
      <c r="D209" s="146"/>
      <c r="E209" s="146"/>
    </row>
    <row r="210" spans="2:5" s="129" customFormat="1">
      <c r="B210" s="145"/>
      <c r="D210" s="146"/>
      <c r="E210" s="146"/>
    </row>
    <row r="211" spans="2:5" s="129" customFormat="1">
      <c r="B211" s="145"/>
      <c r="D211" s="146"/>
      <c r="E211" s="146"/>
    </row>
    <row r="212" spans="2:5" s="129" customFormat="1">
      <c r="B212" s="145"/>
      <c r="D212" s="146"/>
      <c r="E212" s="146"/>
    </row>
    <row r="213" spans="2:5" s="129" customFormat="1">
      <c r="B213" s="145"/>
      <c r="D213" s="146"/>
      <c r="E213" s="146"/>
    </row>
    <row r="214" spans="2:5" s="129" customFormat="1">
      <c r="B214" s="145"/>
      <c r="D214" s="146"/>
      <c r="E214" s="146"/>
    </row>
    <row r="215" spans="2:5" s="129" customFormat="1">
      <c r="B215" s="145"/>
      <c r="D215" s="146"/>
      <c r="E215" s="146"/>
    </row>
    <row r="216" spans="2:5" s="129" customFormat="1">
      <c r="B216" s="145"/>
      <c r="D216" s="146"/>
      <c r="E216" s="146"/>
    </row>
    <row r="217" spans="2:5" s="129" customFormat="1">
      <c r="B217" s="145"/>
      <c r="D217" s="146"/>
      <c r="E217" s="146"/>
    </row>
    <row r="218" spans="2:5" s="129" customFormat="1">
      <c r="B218" s="145"/>
      <c r="D218" s="146"/>
      <c r="E218" s="146"/>
    </row>
    <row r="219" spans="2:5" s="129" customFormat="1">
      <c r="B219" s="145"/>
      <c r="D219" s="146"/>
      <c r="E219" s="146"/>
    </row>
    <row r="220" spans="2:5" s="129" customFormat="1">
      <c r="B220" s="145"/>
      <c r="D220" s="146"/>
      <c r="E220" s="146"/>
    </row>
    <row r="221" spans="2:5" s="129" customFormat="1">
      <c r="B221" s="145"/>
      <c r="D221" s="146"/>
      <c r="E221" s="146"/>
    </row>
    <row r="222" spans="2:5" s="129" customFormat="1">
      <c r="B222" s="145"/>
      <c r="D222" s="146"/>
      <c r="E222" s="146"/>
    </row>
    <row r="223" spans="2:5" s="129" customFormat="1">
      <c r="B223" s="145"/>
      <c r="D223" s="146"/>
      <c r="E223" s="146"/>
    </row>
    <row r="224" spans="2:5" s="129" customFormat="1">
      <c r="B224" s="145"/>
      <c r="D224" s="146"/>
      <c r="E224" s="146"/>
    </row>
    <row r="225" spans="2:5" s="129" customFormat="1">
      <c r="B225" s="145"/>
      <c r="D225" s="146"/>
      <c r="E225" s="146"/>
    </row>
    <row r="226" spans="2:5" s="129" customFormat="1">
      <c r="B226" s="145"/>
      <c r="D226" s="146"/>
      <c r="E226" s="146"/>
    </row>
    <row r="227" spans="2:5" s="129" customFormat="1">
      <c r="B227" s="145"/>
      <c r="D227" s="146"/>
      <c r="E227" s="146"/>
    </row>
    <row r="228" spans="2:5" s="129" customFormat="1">
      <c r="B228" s="145"/>
      <c r="D228" s="146"/>
      <c r="E228" s="146"/>
    </row>
    <row r="229" spans="2:5" s="129" customFormat="1">
      <c r="B229" s="145"/>
      <c r="D229" s="146"/>
      <c r="E229" s="146"/>
    </row>
    <row r="230" spans="2:5" s="129" customFormat="1">
      <c r="B230" s="145"/>
      <c r="D230" s="146"/>
      <c r="E230" s="146"/>
    </row>
    <row r="231" spans="2:5" s="129" customFormat="1">
      <c r="B231" s="145"/>
      <c r="D231" s="146"/>
      <c r="E231" s="146"/>
    </row>
    <row r="232" spans="2:5" s="129" customFormat="1">
      <c r="B232" s="145"/>
      <c r="D232" s="146"/>
      <c r="E232" s="146"/>
    </row>
    <row r="233" spans="2:5" s="129" customFormat="1">
      <c r="B233" s="145"/>
      <c r="D233" s="146"/>
      <c r="E233" s="146"/>
    </row>
    <row r="234" spans="2:5" s="129" customFormat="1">
      <c r="B234" s="145"/>
      <c r="D234" s="146"/>
      <c r="E234" s="146"/>
    </row>
    <row r="235" spans="2:5" s="129" customFormat="1">
      <c r="B235" s="145"/>
      <c r="D235" s="146"/>
      <c r="E235" s="146"/>
    </row>
    <row r="236" spans="2:5" s="129" customFormat="1">
      <c r="B236" s="145"/>
      <c r="D236" s="146"/>
      <c r="E236" s="146"/>
    </row>
    <row r="237" spans="2:5" s="129" customFormat="1">
      <c r="B237" s="145"/>
      <c r="D237" s="146"/>
      <c r="E237" s="146"/>
    </row>
    <row r="238" spans="2:5" s="129" customFormat="1">
      <c r="B238" s="145"/>
      <c r="D238" s="146"/>
      <c r="E238" s="146"/>
    </row>
    <row r="239" spans="2:5" s="129" customFormat="1">
      <c r="B239" s="145"/>
      <c r="D239" s="146"/>
      <c r="E239" s="146"/>
    </row>
    <row r="240" spans="2:5" s="129" customFormat="1">
      <c r="B240" s="145"/>
      <c r="D240" s="146"/>
      <c r="E240" s="146"/>
    </row>
    <row r="241" spans="2:5" s="129" customFormat="1">
      <c r="B241" s="145"/>
      <c r="D241" s="146"/>
      <c r="E241" s="146"/>
    </row>
    <row r="242" spans="2:5" s="129" customFormat="1">
      <c r="B242" s="145"/>
      <c r="D242" s="146"/>
      <c r="E242" s="146"/>
    </row>
    <row r="243" spans="2:5" s="129" customFormat="1">
      <c r="B243" s="145"/>
      <c r="D243" s="146"/>
      <c r="E243" s="146"/>
    </row>
    <row r="244" spans="2:5" s="129" customFormat="1">
      <c r="B244" s="145"/>
      <c r="D244" s="146"/>
      <c r="E244" s="146"/>
    </row>
    <row r="245" spans="2:5" s="129" customFormat="1">
      <c r="B245" s="145"/>
      <c r="D245" s="146"/>
      <c r="E245" s="146"/>
    </row>
    <row r="246" spans="2:5" s="124" customFormat="1">
      <c r="B246" s="125"/>
      <c r="D246" s="126"/>
      <c r="E246" s="126"/>
    </row>
    <row r="247" spans="2:5" s="124" customFormat="1">
      <c r="B247" s="125"/>
      <c r="D247" s="126"/>
      <c r="E247" s="126"/>
    </row>
    <row r="248" spans="2:5" s="124" customFormat="1">
      <c r="B248" s="125"/>
      <c r="D248" s="126"/>
      <c r="E248" s="126"/>
    </row>
    <row r="249" spans="2:5" s="124" customFormat="1">
      <c r="B249" s="125"/>
      <c r="D249" s="126"/>
      <c r="E249" s="126"/>
    </row>
    <row r="250" spans="2:5" s="124" customFormat="1">
      <c r="B250" s="125"/>
      <c r="D250" s="126"/>
      <c r="E250" s="126"/>
    </row>
    <row r="251" spans="2:5" s="124" customFormat="1">
      <c r="B251" s="125"/>
      <c r="D251" s="126"/>
      <c r="E251" s="126"/>
    </row>
    <row r="252" spans="2:5" s="124" customFormat="1">
      <c r="B252" s="125"/>
      <c r="D252" s="126"/>
      <c r="E252" s="126"/>
    </row>
    <row r="253" spans="2:5" s="124" customFormat="1">
      <c r="B253" s="125"/>
      <c r="D253" s="126"/>
      <c r="E253" s="126"/>
    </row>
    <row r="254" spans="2:5" s="124" customFormat="1">
      <c r="B254" s="125"/>
      <c r="D254" s="126"/>
      <c r="E254" s="126"/>
    </row>
    <row r="255" spans="2:5" s="124" customFormat="1">
      <c r="B255" s="125"/>
      <c r="D255" s="126"/>
      <c r="E255" s="126"/>
    </row>
    <row r="256" spans="2:5" s="124" customFormat="1">
      <c r="B256" s="125"/>
      <c r="D256" s="126"/>
      <c r="E256" s="126"/>
    </row>
    <row r="257" spans="2:5" s="124" customFormat="1">
      <c r="B257" s="125"/>
      <c r="D257" s="126"/>
      <c r="E257" s="126"/>
    </row>
    <row r="258" spans="2:5" s="124" customFormat="1">
      <c r="B258" s="125"/>
      <c r="D258" s="126"/>
      <c r="E258" s="126"/>
    </row>
    <row r="259" spans="2:5" s="124" customFormat="1">
      <c r="B259" s="125"/>
      <c r="D259" s="126"/>
      <c r="E259" s="126"/>
    </row>
    <row r="260" spans="2:5" s="124" customFormat="1">
      <c r="B260" s="125"/>
      <c r="D260" s="126"/>
      <c r="E260" s="126"/>
    </row>
    <row r="261" spans="2:5" s="124" customFormat="1">
      <c r="B261" s="125"/>
      <c r="D261" s="126"/>
      <c r="E261" s="126"/>
    </row>
    <row r="262" spans="2:5" s="124" customFormat="1">
      <c r="B262" s="125"/>
      <c r="D262" s="126"/>
      <c r="E262" s="126"/>
    </row>
    <row r="263" spans="2:5" s="124" customFormat="1">
      <c r="B263" s="125"/>
      <c r="D263" s="126"/>
      <c r="E263" s="126"/>
    </row>
    <row r="264" spans="2:5" s="124" customFormat="1">
      <c r="B264" s="125"/>
      <c r="D264" s="126"/>
      <c r="E264" s="126"/>
    </row>
    <row r="265" spans="2:5" s="124" customFormat="1">
      <c r="B265" s="125"/>
      <c r="D265" s="126"/>
      <c r="E265" s="126"/>
    </row>
    <row r="266" spans="2:5" s="124" customFormat="1">
      <c r="B266" s="125"/>
      <c r="D266" s="126"/>
      <c r="E266" s="126"/>
    </row>
    <row r="267" spans="2:5" s="124" customFormat="1">
      <c r="B267" s="125"/>
      <c r="D267" s="126"/>
      <c r="E267" s="126"/>
    </row>
    <row r="268" spans="2:5" s="124" customFormat="1">
      <c r="B268" s="125"/>
      <c r="D268" s="126"/>
      <c r="E268" s="126"/>
    </row>
    <row r="269" spans="2:5" s="124" customFormat="1">
      <c r="B269" s="125"/>
      <c r="D269" s="126"/>
      <c r="E269" s="126"/>
    </row>
    <row r="270" spans="2:5" s="124" customFormat="1">
      <c r="B270" s="125"/>
      <c r="D270" s="126"/>
      <c r="E270" s="126"/>
    </row>
    <row r="271" spans="2:5" s="124" customFormat="1">
      <c r="B271" s="125"/>
      <c r="D271" s="126"/>
      <c r="E271" s="126"/>
    </row>
    <row r="272" spans="2:5" s="124" customFormat="1">
      <c r="B272" s="125"/>
      <c r="D272" s="126"/>
      <c r="E272" s="126"/>
    </row>
    <row r="273" spans="2:5" s="124" customFormat="1">
      <c r="B273" s="125"/>
      <c r="D273" s="126"/>
      <c r="E273" s="126"/>
    </row>
    <row r="274" spans="2:5" s="124" customFormat="1">
      <c r="B274" s="125"/>
      <c r="D274" s="126"/>
      <c r="E274" s="126"/>
    </row>
    <row r="275" spans="2:5" s="124" customFormat="1">
      <c r="B275" s="125"/>
      <c r="D275" s="126"/>
      <c r="E275" s="126"/>
    </row>
    <row r="276" spans="2:5" s="124" customFormat="1">
      <c r="B276" s="125"/>
      <c r="D276" s="126"/>
      <c r="E276" s="126"/>
    </row>
    <row r="277" spans="2:5" s="124" customFormat="1">
      <c r="B277" s="125"/>
      <c r="D277" s="126"/>
      <c r="E277" s="126"/>
    </row>
    <row r="278" spans="2:5" s="124" customFormat="1">
      <c r="B278" s="125"/>
      <c r="D278" s="126"/>
      <c r="E278" s="126"/>
    </row>
    <row r="279" spans="2:5" s="124" customFormat="1">
      <c r="B279" s="125"/>
      <c r="D279" s="126"/>
      <c r="E279" s="126"/>
    </row>
    <row r="280" spans="2:5" s="124" customFormat="1">
      <c r="B280" s="125"/>
      <c r="D280" s="126"/>
      <c r="E280" s="126"/>
    </row>
    <row r="281" spans="2:5" s="124" customFormat="1">
      <c r="B281" s="125"/>
      <c r="D281" s="126"/>
      <c r="E281" s="126"/>
    </row>
    <row r="282" spans="2:5" s="124" customFormat="1">
      <c r="B282" s="125"/>
      <c r="D282" s="126"/>
      <c r="E282" s="126"/>
    </row>
    <row r="283" spans="2:5" s="124" customFormat="1">
      <c r="B283" s="125"/>
      <c r="D283" s="126"/>
      <c r="E283" s="126"/>
    </row>
    <row r="284" spans="2:5" s="124" customFormat="1">
      <c r="B284" s="125"/>
      <c r="D284" s="126"/>
      <c r="E284" s="126"/>
    </row>
    <row r="285" spans="2:5" s="124" customFormat="1">
      <c r="B285" s="125"/>
      <c r="D285" s="126"/>
      <c r="E285" s="126"/>
    </row>
    <row r="286" spans="2:5" s="124" customFormat="1">
      <c r="B286" s="125"/>
      <c r="D286" s="126"/>
      <c r="E286" s="126"/>
    </row>
    <row r="287" spans="2:5" s="124" customFormat="1">
      <c r="B287" s="125"/>
      <c r="D287" s="126"/>
      <c r="E287" s="126"/>
    </row>
    <row r="288" spans="2:5" s="124" customFormat="1">
      <c r="B288" s="125"/>
      <c r="D288" s="126"/>
      <c r="E288" s="126"/>
    </row>
    <row r="289" spans="2:5" s="124" customFormat="1">
      <c r="B289" s="125"/>
      <c r="D289" s="126"/>
      <c r="E289" s="126"/>
    </row>
    <row r="290" spans="2:5" s="124" customFormat="1">
      <c r="B290" s="125"/>
      <c r="D290" s="126"/>
      <c r="E290" s="126"/>
    </row>
    <row r="291" spans="2:5" s="124" customFormat="1">
      <c r="B291" s="125"/>
      <c r="D291" s="126"/>
      <c r="E291" s="126"/>
    </row>
    <row r="292" spans="2:5" s="124" customFormat="1">
      <c r="B292" s="125"/>
      <c r="D292" s="126"/>
      <c r="E292" s="126"/>
    </row>
    <row r="293" spans="2:5" s="124" customFormat="1">
      <c r="B293" s="125"/>
      <c r="D293" s="126"/>
      <c r="E293" s="126"/>
    </row>
    <row r="294" spans="2:5" s="124" customFormat="1">
      <c r="B294" s="125"/>
      <c r="D294" s="126"/>
      <c r="E294" s="126"/>
    </row>
    <row r="295" spans="2:5" s="124" customFormat="1">
      <c r="B295" s="125"/>
      <c r="D295" s="126"/>
      <c r="E295" s="126"/>
    </row>
    <row r="296" spans="2:5" s="124" customFormat="1">
      <c r="B296" s="125"/>
      <c r="D296" s="126"/>
      <c r="E296" s="126"/>
    </row>
    <row r="297" spans="2:5" s="124" customFormat="1">
      <c r="B297" s="125"/>
      <c r="D297" s="126"/>
      <c r="E297" s="126"/>
    </row>
    <row r="298" spans="2:5" s="124" customFormat="1">
      <c r="B298" s="125"/>
      <c r="D298" s="126"/>
      <c r="E298" s="126"/>
    </row>
    <row r="299" spans="2:5" s="124" customFormat="1">
      <c r="B299" s="125"/>
      <c r="D299" s="126"/>
      <c r="E299" s="126"/>
    </row>
    <row r="300" spans="2:5" s="124" customFormat="1">
      <c r="B300" s="125"/>
      <c r="D300" s="126"/>
      <c r="E300" s="126"/>
    </row>
    <row r="301" spans="2:5" s="124" customFormat="1">
      <c r="B301" s="125"/>
      <c r="D301" s="126"/>
      <c r="E301" s="126"/>
    </row>
    <row r="302" spans="2:5" s="124" customFormat="1">
      <c r="B302" s="125"/>
      <c r="D302" s="126"/>
      <c r="E302" s="126"/>
    </row>
    <row r="303" spans="2:5" s="124" customFormat="1">
      <c r="B303" s="125"/>
      <c r="D303" s="126"/>
      <c r="E303" s="126"/>
    </row>
    <row r="304" spans="2:5" s="124" customFormat="1">
      <c r="B304" s="125"/>
      <c r="D304" s="126"/>
      <c r="E304" s="126"/>
    </row>
    <row r="305" spans="2:5" s="124" customFormat="1">
      <c r="B305" s="125"/>
      <c r="D305" s="126"/>
      <c r="E305" s="126"/>
    </row>
    <row r="306" spans="2:5" s="124" customFormat="1">
      <c r="B306" s="125"/>
      <c r="D306" s="126"/>
      <c r="E306" s="126"/>
    </row>
    <row r="307" spans="2:5" s="124" customFormat="1">
      <c r="B307" s="125"/>
      <c r="D307" s="126"/>
      <c r="E307" s="126"/>
    </row>
    <row r="308" spans="2:5" s="124" customFormat="1">
      <c r="B308" s="125"/>
      <c r="D308" s="126"/>
      <c r="E308" s="126"/>
    </row>
    <row r="309" spans="2:5" s="124" customFormat="1">
      <c r="B309" s="125"/>
      <c r="D309" s="126"/>
      <c r="E309" s="126"/>
    </row>
    <row r="310" spans="2:5" s="124" customFormat="1">
      <c r="B310" s="125"/>
      <c r="D310" s="126"/>
      <c r="E310" s="126"/>
    </row>
    <row r="311" spans="2:5" s="124" customFormat="1">
      <c r="B311" s="125"/>
      <c r="D311" s="126"/>
      <c r="E311" s="126"/>
    </row>
    <row r="312" spans="2:5" s="124" customFormat="1">
      <c r="B312" s="125"/>
      <c r="D312" s="126"/>
      <c r="E312" s="126"/>
    </row>
    <row r="313" spans="2:5" s="124" customFormat="1">
      <c r="B313" s="125"/>
      <c r="D313" s="126"/>
      <c r="E313" s="126"/>
    </row>
    <row r="314" spans="2:5" s="124" customFormat="1">
      <c r="B314" s="125"/>
      <c r="D314" s="126"/>
      <c r="E314" s="126"/>
    </row>
    <row r="315" spans="2:5" s="124" customFormat="1">
      <c r="B315" s="125"/>
      <c r="D315" s="126"/>
      <c r="E315" s="126"/>
    </row>
    <row r="316" spans="2:5" s="124" customFormat="1">
      <c r="B316" s="125"/>
      <c r="D316" s="126"/>
      <c r="E316" s="126"/>
    </row>
    <row r="317" spans="2:5" s="124" customFormat="1">
      <c r="B317" s="125"/>
      <c r="D317" s="126"/>
      <c r="E317" s="126"/>
    </row>
    <row r="318" spans="2:5" s="124" customFormat="1">
      <c r="B318" s="125"/>
      <c r="D318" s="126"/>
      <c r="E318" s="126"/>
    </row>
    <row r="319" spans="2:5" s="124" customFormat="1">
      <c r="B319" s="125"/>
      <c r="D319" s="126"/>
      <c r="E319" s="126"/>
    </row>
    <row r="320" spans="2:5" s="124" customFormat="1">
      <c r="B320" s="125"/>
      <c r="D320" s="126"/>
      <c r="E320" s="126"/>
    </row>
    <row r="321" spans="2:5" s="124" customFormat="1">
      <c r="B321" s="125"/>
      <c r="D321" s="126"/>
      <c r="E321" s="126"/>
    </row>
    <row r="322" spans="2:5" s="124" customFormat="1">
      <c r="B322" s="125"/>
      <c r="D322" s="126"/>
      <c r="E322" s="126"/>
    </row>
    <row r="323" spans="2:5" s="124" customFormat="1">
      <c r="B323" s="125"/>
      <c r="D323" s="126"/>
      <c r="E323" s="126"/>
    </row>
    <row r="324" spans="2:5" s="124" customFormat="1">
      <c r="B324" s="125"/>
      <c r="D324" s="126"/>
      <c r="E324" s="126"/>
    </row>
    <row r="325" spans="2:5" s="124" customFormat="1">
      <c r="B325" s="125"/>
      <c r="D325" s="126"/>
      <c r="E325" s="126"/>
    </row>
    <row r="326" spans="2:5" s="124" customFormat="1">
      <c r="B326" s="125"/>
      <c r="D326" s="126"/>
      <c r="E326" s="126"/>
    </row>
    <row r="327" spans="2:5" s="124" customFormat="1">
      <c r="B327" s="125"/>
      <c r="D327" s="126"/>
      <c r="E327" s="126"/>
    </row>
    <row r="328" spans="2:5" s="124" customFormat="1">
      <c r="B328" s="125"/>
      <c r="D328" s="126"/>
      <c r="E328" s="126"/>
    </row>
    <row r="329" spans="2:5" s="124" customFormat="1">
      <c r="B329" s="125"/>
      <c r="D329" s="126"/>
      <c r="E329" s="126"/>
    </row>
    <row r="330" spans="2:5" s="124" customFormat="1">
      <c r="B330" s="125"/>
      <c r="D330" s="126"/>
      <c r="E330" s="126"/>
    </row>
    <row r="331" spans="2:5" s="124" customFormat="1">
      <c r="B331" s="125"/>
      <c r="D331" s="126"/>
      <c r="E331" s="126"/>
    </row>
    <row r="332" spans="2:5" s="124" customFormat="1">
      <c r="B332" s="125"/>
      <c r="D332" s="126"/>
      <c r="E332" s="126"/>
    </row>
    <row r="333" spans="2:5" s="124" customFormat="1">
      <c r="B333" s="125"/>
      <c r="D333" s="126"/>
      <c r="E333" s="126"/>
    </row>
    <row r="334" spans="2:5" s="124" customFormat="1">
      <c r="B334" s="125"/>
      <c r="D334" s="126"/>
      <c r="E334" s="126"/>
    </row>
    <row r="335" spans="2:5" s="124" customFormat="1">
      <c r="B335" s="125"/>
      <c r="D335" s="126"/>
      <c r="E335" s="126"/>
    </row>
    <row r="336" spans="2:5" s="124" customFormat="1">
      <c r="B336" s="125"/>
      <c r="D336" s="126"/>
      <c r="E336" s="126"/>
    </row>
    <row r="337" spans="2:5" s="124" customFormat="1">
      <c r="B337" s="125"/>
      <c r="D337" s="126"/>
      <c r="E337" s="126"/>
    </row>
    <row r="338" spans="2:5" s="124" customFormat="1">
      <c r="B338" s="125"/>
      <c r="D338" s="126"/>
      <c r="E338" s="126"/>
    </row>
    <row r="339" spans="2:5" s="124" customFormat="1">
      <c r="B339" s="125"/>
      <c r="D339" s="126"/>
      <c r="E339" s="126"/>
    </row>
    <row r="340" spans="2:5" s="124" customFormat="1">
      <c r="B340" s="125"/>
      <c r="D340" s="126"/>
      <c r="E340" s="126"/>
    </row>
    <row r="341" spans="2:5" s="124" customFormat="1">
      <c r="B341" s="125"/>
      <c r="D341" s="126"/>
      <c r="E341" s="126"/>
    </row>
    <row r="342" spans="2:5" s="124" customFormat="1">
      <c r="B342" s="125"/>
      <c r="D342" s="126"/>
      <c r="E342" s="126"/>
    </row>
    <row r="343" spans="2:5" s="124" customFormat="1">
      <c r="B343" s="125"/>
      <c r="D343" s="126"/>
      <c r="E343" s="126"/>
    </row>
    <row r="344" spans="2:5" s="124" customFormat="1">
      <c r="B344" s="125"/>
      <c r="D344" s="126"/>
      <c r="E344" s="126"/>
    </row>
    <row r="345" spans="2:5" s="124" customFormat="1">
      <c r="B345" s="125"/>
      <c r="D345" s="126"/>
      <c r="E345" s="126"/>
    </row>
    <row r="346" spans="2:5" s="124" customFormat="1">
      <c r="B346" s="125"/>
      <c r="D346" s="126"/>
      <c r="E346" s="126"/>
    </row>
    <row r="347" spans="2:5" s="124" customFormat="1">
      <c r="B347" s="125"/>
      <c r="D347" s="126"/>
      <c r="E347" s="126"/>
    </row>
    <row r="348" spans="2:5" s="124" customFormat="1">
      <c r="B348" s="125"/>
      <c r="D348" s="126"/>
      <c r="E348" s="126"/>
    </row>
    <row r="349" spans="2:5" s="124" customFormat="1">
      <c r="B349" s="125"/>
      <c r="D349" s="126"/>
      <c r="E349" s="126"/>
    </row>
    <row r="350" spans="2:5" s="124" customFormat="1">
      <c r="B350" s="125"/>
      <c r="D350" s="126"/>
      <c r="E350" s="126"/>
    </row>
    <row r="351" spans="2:5" s="124" customFormat="1">
      <c r="B351" s="125"/>
      <c r="D351" s="126"/>
      <c r="E351" s="126"/>
    </row>
    <row r="352" spans="2:5" s="124" customFormat="1">
      <c r="B352" s="125"/>
      <c r="D352" s="126"/>
      <c r="E352" s="126"/>
    </row>
    <row r="353" spans="2:5" s="124" customFormat="1">
      <c r="B353" s="125"/>
      <c r="D353" s="126"/>
      <c r="E353" s="126"/>
    </row>
    <row r="354" spans="2:5" s="124" customFormat="1">
      <c r="B354" s="125"/>
      <c r="D354" s="126"/>
      <c r="E354" s="126"/>
    </row>
    <row r="355" spans="2:5" s="124" customFormat="1">
      <c r="B355" s="125"/>
      <c r="D355" s="126"/>
      <c r="E355" s="126"/>
    </row>
    <row r="356" spans="2:5" s="124" customFormat="1">
      <c r="B356" s="125"/>
      <c r="D356" s="126"/>
      <c r="E356" s="126"/>
    </row>
    <row r="357" spans="2:5" s="124" customFormat="1">
      <c r="B357" s="125"/>
      <c r="D357" s="126"/>
      <c r="E357" s="126"/>
    </row>
    <row r="358" spans="2:5" s="124" customFormat="1">
      <c r="B358" s="125"/>
      <c r="D358" s="126"/>
      <c r="E358" s="126"/>
    </row>
    <row r="359" spans="2:5" s="124" customFormat="1">
      <c r="B359" s="125"/>
      <c r="D359" s="126"/>
      <c r="E359" s="126"/>
    </row>
    <row r="360" spans="2:5" s="124" customFormat="1">
      <c r="B360" s="125"/>
      <c r="D360" s="126"/>
      <c r="E360" s="126"/>
    </row>
    <row r="361" spans="2:5" s="124" customFormat="1">
      <c r="B361" s="125"/>
      <c r="D361" s="126"/>
      <c r="E361" s="126"/>
    </row>
    <row r="362" spans="2:5" s="124" customFormat="1">
      <c r="B362" s="125"/>
      <c r="D362" s="126"/>
      <c r="E362" s="126"/>
    </row>
    <row r="363" spans="2:5" s="124" customFormat="1">
      <c r="B363" s="125"/>
      <c r="D363" s="126"/>
      <c r="E363" s="126"/>
    </row>
    <row r="364" spans="2:5" s="124" customFormat="1">
      <c r="B364" s="125"/>
      <c r="D364" s="126"/>
      <c r="E364" s="126"/>
    </row>
    <row r="365" spans="2:5" s="124" customFormat="1">
      <c r="B365" s="125"/>
      <c r="D365" s="126"/>
      <c r="E365" s="126"/>
    </row>
    <row r="366" spans="2:5" s="124" customFormat="1">
      <c r="B366" s="125"/>
      <c r="D366" s="126"/>
      <c r="E366" s="126"/>
    </row>
    <row r="367" spans="2:5" s="124" customFormat="1">
      <c r="B367" s="125"/>
      <c r="D367" s="126"/>
      <c r="E367" s="126"/>
    </row>
    <row r="368" spans="2:5" s="124" customFormat="1">
      <c r="B368" s="125"/>
      <c r="D368" s="126"/>
      <c r="E368" s="126"/>
    </row>
    <row r="369" spans="2:5" s="124" customFormat="1">
      <c r="B369" s="125"/>
      <c r="D369" s="126"/>
      <c r="E369" s="126"/>
    </row>
    <row r="370" spans="2:5" s="124" customFormat="1">
      <c r="B370" s="125"/>
      <c r="D370" s="126"/>
      <c r="E370" s="126"/>
    </row>
    <row r="371" spans="2:5" s="124" customFormat="1">
      <c r="B371" s="125"/>
      <c r="D371" s="126"/>
      <c r="E371" s="126"/>
    </row>
    <row r="372" spans="2:5" s="124" customFormat="1">
      <c r="B372" s="125"/>
      <c r="D372" s="126"/>
      <c r="E372" s="126"/>
    </row>
    <row r="373" spans="2:5" s="124" customFormat="1">
      <c r="B373" s="125"/>
      <c r="D373" s="126"/>
      <c r="E373" s="126"/>
    </row>
    <row r="374" spans="2:5" s="124" customFormat="1">
      <c r="B374" s="125"/>
      <c r="D374" s="126"/>
      <c r="E374" s="126"/>
    </row>
    <row r="375" spans="2:5" s="124" customFormat="1">
      <c r="B375" s="125"/>
      <c r="D375" s="126"/>
      <c r="E375" s="126"/>
    </row>
    <row r="376" spans="2:5" s="124" customFormat="1">
      <c r="B376" s="125"/>
      <c r="D376" s="126"/>
      <c r="E376" s="126"/>
    </row>
    <row r="377" spans="2:5" s="124" customFormat="1">
      <c r="B377" s="125"/>
      <c r="D377" s="126"/>
      <c r="E377" s="126"/>
    </row>
    <row r="378" spans="2:5" s="124" customFormat="1">
      <c r="B378" s="125"/>
      <c r="D378" s="126"/>
      <c r="E378" s="126"/>
    </row>
    <row r="379" spans="2:5" s="124" customFormat="1">
      <c r="B379" s="125"/>
      <c r="D379" s="126"/>
      <c r="E379" s="126"/>
    </row>
    <row r="380" spans="2:5" s="124" customFormat="1">
      <c r="B380" s="125"/>
      <c r="D380" s="126"/>
      <c r="E380" s="126"/>
    </row>
    <row r="381" spans="2:5" s="124" customFormat="1">
      <c r="B381" s="125"/>
      <c r="D381" s="126"/>
      <c r="E381" s="126"/>
    </row>
    <row r="382" spans="2:5" s="124" customFormat="1">
      <c r="B382" s="125"/>
      <c r="D382" s="126"/>
      <c r="E382" s="126"/>
    </row>
    <row r="383" spans="2:5" s="124" customFormat="1">
      <c r="B383" s="125"/>
      <c r="D383" s="126"/>
      <c r="E383" s="126"/>
    </row>
    <row r="384" spans="2:5" s="124" customFormat="1">
      <c r="B384" s="125"/>
      <c r="D384" s="126"/>
      <c r="E384" s="126"/>
    </row>
    <row r="385" spans="2:6" s="124" customFormat="1">
      <c r="B385" s="125"/>
      <c r="D385" s="126"/>
      <c r="E385" s="126"/>
    </row>
    <row r="386" spans="2:6" s="124" customFormat="1">
      <c r="B386" s="125"/>
      <c r="D386" s="126"/>
      <c r="E386" s="126"/>
    </row>
    <row r="387" spans="2:6">
      <c r="B387" s="116"/>
      <c r="C387" s="117"/>
      <c r="D387" s="118"/>
      <c r="E387" s="118"/>
      <c r="F387" s="117"/>
    </row>
    <row r="388" spans="2:6">
      <c r="B388" s="116"/>
      <c r="C388" s="117"/>
      <c r="D388" s="118"/>
      <c r="E388" s="118"/>
      <c r="F388" s="117"/>
    </row>
    <row r="389" spans="2:6">
      <c r="B389" s="116"/>
      <c r="C389" s="117"/>
      <c r="D389" s="118"/>
      <c r="E389" s="118"/>
      <c r="F389" s="117"/>
    </row>
    <row r="390" spans="2:6">
      <c r="B390" s="116"/>
      <c r="C390" s="117"/>
      <c r="D390" s="118"/>
      <c r="E390" s="118"/>
      <c r="F390" s="117"/>
    </row>
    <row r="391" spans="2:6">
      <c r="B391" s="116"/>
      <c r="C391" s="117"/>
      <c r="D391" s="118"/>
      <c r="E391" s="118"/>
      <c r="F391" s="117"/>
    </row>
    <row r="392" spans="2:6">
      <c r="B392" s="116"/>
      <c r="C392" s="117"/>
      <c r="D392" s="118"/>
      <c r="E392" s="118"/>
      <c r="F392" s="117"/>
    </row>
    <row r="393" spans="2:6">
      <c r="B393" s="116"/>
      <c r="C393" s="117"/>
      <c r="D393" s="118"/>
      <c r="E393" s="118"/>
      <c r="F393" s="117"/>
    </row>
    <row r="394" spans="2:6">
      <c r="B394" s="116"/>
      <c r="C394" s="117"/>
      <c r="D394" s="118"/>
      <c r="E394" s="118"/>
      <c r="F394" s="117"/>
    </row>
    <row r="395" spans="2:6">
      <c r="B395" s="116"/>
      <c r="C395" s="117"/>
      <c r="D395" s="118"/>
      <c r="E395" s="118"/>
      <c r="F395" s="117"/>
    </row>
    <row r="396" spans="2:6">
      <c r="B396" s="116"/>
      <c r="C396" s="117"/>
      <c r="D396" s="118"/>
      <c r="E396" s="118"/>
      <c r="F396" s="117"/>
    </row>
    <row r="397" spans="2:6">
      <c r="B397" s="116"/>
      <c r="C397" s="117"/>
      <c r="D397" s="118"/>
      <c r="E397" s="118"/>
      <c r="F397" s="117"/>
    </row>
    <row r="398" spans="2:6">
      <c r="B398" s="116"/>
      <c r="C398" s="117"/>
      <c r="D398" s="118"/>
      <c r="E398" s="118"/>
      <c r="F398" s="117"/>
    </row>
    <row r="399" spans="2:6">
      <c r="B399" s="116"/>
      <c r="C399" s="117"/>
      <c r="D399" s="118"/>
      <c r="E399" s="118"/>
      <c r="F399" s="117"/>
    </row>
    <row r="400" spans="2:6">
      <c r="B400" s="116"/>
      <c r="C400" s="117"/>
      <c r="D400" s="118"/>
      <c r="E400" s="118"/>
      <c r="F400" s="117"/>
    </row>
    <row r="401" spans="2:6">
      <c r="B401" s="116"/>
      <c r="C401" s="117"/>
      <c r="D401" s="118"/>
      <c r="E401" s="118"/>
      <c r="F401" s="117"/>
    </row>
    <row r="402" spans="2:6">
      <c r="B402" s="116"/>
      <c r="C402" s="117"/>
      <c r="D402" s="118"/>
      <c r="E402" s="118"/>
      <c r="F402" s="117"/>
    </row>
    <row r="403" spans="2:6">
      <c r="B403" s="116"/>
      <c r="C403" s="117"/>
      <c r="D403" s="118"/>
      <c r="E403" s="118"/>
      <c r="F403" s="117"/>
    </row>
    <row r="404" spans="2:6">
      <c r="B404" s="116"/>
      <c r="C404" s="117"/>
      <c r="D404" s="118"/>
      <c r="E404" s="118"/>
      <c r="F404" s="117"/>
    </row>
    <row r="405" spans="2:6">
      <c r="B405" s="116"/>
      <c r="C405" s="117"/>
      <c r="D405" s="118"/>
      <c r="E405" s="118"/>
      <c r="F405" s="117"/>
    </row>
    <row r="406" spans="2:6">
      <c r="B406" s="116"/>
      <c r="C406" s="117"/>
      <c r="D406" s="118"/>
      <c r="E406" s="118"/>
      <c r="F406" s="117"/>
    </row>
    <row r="407" spans="2:6">
      <c r="B407" s="116"/>
      <c r="C407" s="117"/>
      <c r="D407" s="118"/>
      <c r="E407" s="118"/>
      <c r="F407" s="117"/>
    </row>
    <row r="408" spans="2:6">
      <c r="B408" s="116"/>
      <c r="C408" s="117"/>
      <c r="D408" s="118"/>
      <c r="E408" s="118"/>
      <c r="F408" s="117"/>
    </row>
    <row r="409" spans="2:6">
      <c r="B409" s="116"/>
      <c r="C409" s="117"/>
      <c r="D409" s="118"/>
      <c r="E409" s="118"/>
      <c r="F409" s="117"/>
    </row>
    <row r="410" spans="2:6">
      <c r="B410" s="116"/>
      <c r="C410" s="117"/>
      <c r="D410" s="118"/>
      <c r="E410" s="118"/>
      <c r="F410" s="117"/>
    </row>
    <row r="411" spans="2:6">
      <c r="B411" s="116"/>
      <c r="C411" s="117"/>
      <c r="D411" s="118"/>
      <c r="E411" s="118"/>
      <c r="F411" s="117"/>
    </row>
    <row r="412" spans="2:6">
      <c r="B412" s="116"/>
      <c r="C412" s="117"/>
      <c r="D412" s="118"/>
      <c r="E412" s="118"/>
      <c r="F412" s="117"/>
    </row>
    <row r="413" spans="2:6">
      <c r="B413" s="116"/>
      <c r="C413" s="117"/>
      <c r="D413" s="118"/>
      <c r="E413" s="118"/>
      <c r="F413" s="117"/>
    </row>
    <row r="414" spans="2:6">
      <c r="B414" s="116"/>
      <c r="C414" s="117"/>
      <c r="D414" s="118"/>
      <c r="E414" s="118"/>
      <c r="F414" s="117"/>
    </row>
    <row r="415" spans="2:6">
      <c r="B415" s="116"/>
      <c r="C415" s="117"/>
      <c r="D415" s="118"/>
      <c r="E415" s="118"/>
      <c r="F415" s="117"/>
    </row>
    <row r="416" spans="2:6">
      <c r="B416" s="116"/>
      <c r="C416" s="117"/>
      <c r="D416" s="118"/>
      <c r="E416" s="118"/>
      <c r="F416" s="117"/>
    </row>
    <row r="417" spans="2:6">
      <c r="B417" s="116"/>
      <c r="C417" s="117"/>
      <c r="D417" s="118"/>
      <c r="E417" s="118"/>
      <c r="F417" s="117"/>
    </row>
    <row r="418" spans="2:6">
      <c r="B418" s="116"/>
      <c r="C418" s="117"/>
      <c r="D418" s="118"/>
      <c r="E418" s="118"/>
      <c r="F418" s="117"/>
    </row>
    <row r="419" spans="2:6">
      <c r="B419" s="116"/>
      <c r="C419" s="117"/>
      <c r="D419" s="118"/>
      <c r="E419" s="118"/>
      <c r="F419" s="117"/>
    </row>
    <row r="420" spans="2:6">
      <c r="B420" s="116"/>
      <c r="C420" s="117"/>
      <c r="D420" s="118"/>
      <c r="E420" s="118"/>
      <c r="F420" s="117"/>
    </row>
    <row r="421" spans="2:6">
      <c r="B421" s="116"/>
      <c r="C421" s="117"/>
      <c r="D421" s="118"/>
      <c r="E421" s="118"/>
      <c r="F421" s="117"/>
    </row>
    <row r="422" spans="2:6">
      <c r="B422" s="116"/>
      <c r="C422" s="117"/>
      <c r="D422" s="118"/>
      <c r="E422" s="118"/>
      <c r="F422" s="117"/>
    </row>
    <row r="423" spans="2:6">
      <c r="B423" s="116"/>
      <c r="C423" s="117"/>
      <c r="D423" s="118"/>
      <c r="E423" s="118"/>
      <c r="F423" s="117"/>
    </row>
    <row r="424" spans="2:6">
      <c r="B424" s="116"/>
      <c r="C424" s="117"/>
      <c r="D424" s="118"/>
      <c r="E424" s="118"/>
      <c r="F424" s="117"/>
    </row>
    <row r="425" spans="2:6">
      <c r="B425" s="116"/>
      <c r="C425" s="117"/>
      <c r="D425" s="118"/>
      <c r="E425" s="118"/>
      <c r="F425" s="117"/>
    </row>
    <row r="426" spans="2:6">
      <c r="B426" s="116"/>
      <c r="C426" s="117"/>
      <c r="D426" s="118"/>
      <c r="E426" s="118"/>
      <c r="F426" s="117"/>
    </row>
    <row r="427" spans="2:6">
      <c r="B427" s="116"/>
      <c r="C427" s="117"/>
      <c r="D427" s="118"/>
      <c r="E427" s="118"/>
      <c r="F427" s="117"/>
    </row>
    <row r="428" spans="2:6">
      <c r="B428" s="116"/>
      <c r="C428" s="117"/>
      <c r="D428" s="118"/>
      <c r="E428" s="118"/>
      <c r="F428" s="117"/>
    </row>
    <row r="429" spans="2:6">
      <c r="B429" s="116"/>
      <c r="C429" s="117"/>
      <c r="D429" s="118"/>
      <c r="E429" s="118"/>
      <c r="F429" s="117"/>
    </row>
    <row r="430" spans="2:6">
      <c r="B430" s="116"/>
      <c r="C430" s="117"/>
      <c r="D430" s="118"/>
      <c r="E430" s="118"/>
      <c r="F430" s="117"/>
    </row>
    <row r="431" spans="2:6">
      <c r="B431" s="116"/>
      <c r="C431" s="117"/>
      <c r="D431" s="118"/>
      <c r="E431" s="118"/>
      <c r="F431" s="117"/>
    </row>
    <row r="432" spans="2:6">
      <c r="B432" s="116"/>
      <c r="C432" s="117"/>
      <c r="D432" s="118"/>
      <c r="E432" s="118"/>
      <c r="F432" s="117"/>
    </row>
    <row r="433" spans="2:6">
      <c r="B433" s="116"/>
      <c r="C433" s="117"/>
      <c r="D433" s="118"/>
      <c r="E433" s="118"/>
      <c r="F433" s="117"/>
    </row>
    <row r="434" spans="2:6">
      <c r="B434" s="116"/>
      <c r="C434" s="117"/>
      <c r="D434" s="118"/>
      <c r="E434" s="118"/>
      <c r="F434" s="117"/>
    </row>
    <row r="435" spans="2:6">
      <c r="B435" s="116"/>
      <c r="C435" s="117"/>
      <c r="D435" s="118"/>
      <c r="E435" s="118"/>
      <c r="F435" s="117"/>
    </row>
    <row r="436" spans="2:6">
      <c r="B436" s="116"/>
      <c r="C436" s="117"/>
      <c r="D436" s="118"/>
      <c r="E436" s="118"/>
      <c r="F436" s="117"/>
    </row>
    <row r="437" spans="2:6">
      <c r="B437" s="116"/>
      <c r="C437" s="117"/>
      <c r="D437" s="118"/>
      <c r="E437" s="118"/>
      <c r="F437" s="117"/>
    </row>
    <row r="438" spans="2:6">
      <c r="B438" s="116"/>
      <c r="C438" s="117"/>
      <c r="D438" s="118"/>
      <c r="E438" s="118"/>
      <c r="F438" s="117"/>
    </row>
    <row r="439" spans="2:6">
      <c r="B439" s="116"/>
      <c r="C439" s="117"/>
      <c r="D439" s="118"/>
      <c r="E439" s="118"/>
      <c r="F439" s="117"/>
    </row>
    <row r="440" spans="2:6">
      <c r="B440" s="116"/>
      <c r="C440" s="117"/>
      <c r="D440" s="118"/>
      <c r="E440" s="118"/>
      <c r="F440" s="117"/>
    </row>
    <row r="441" spans="2:6">
      <c r="B441" s="116"/>
      <c r="C441" s="117"/>
      <c r="D441" s="118"/>
      <c r="E441" s="118"/>
      <c r="F441" s="117"/>
    </row>
    <row r="442" spans="2:6">
      <c r="B442" s="116"/>
      <c r="C442" s="117"/>
      <c r="D442" s="118"/>
      <c r="E442" s="118"/>
      <c r="F442" s="117"/>
    </row>
    <row r="443" spans="2:6">
      <c r="B443" s="116"/>
      <c r="C443" s="117"/>
      <c r="D443" s="118"/>
      <c r="E443" s="118"/>
      <c r="F443" s="117"/>
    </row>
    <row r="444" spans="2:6">
      <c r="B444" s="116"/>
      <c r="C444" s="117"/>
      <c r="D444" s="118"/>
      <c r="E444" s="118"/>
      <c r="F444" s="117"/>
    </row>
    <row r="445" spans="2:6">
      <c r="B445" s="116"/>
      <c r="C445" s="117"/>
      <c r="D445" s="118"/>
      <c r="E445" s="118"/>
      <c r="F445" s="117"/>
    </row>
    <row r="446" spans="2:6">
      <c r="B446" s="116"/>
      <c r="C446" s="117"/>
      <c r="D446" s="118"/>
      <c r="E446" s="118"/>
      <c r="F446" s="117"/>
    </row>
    <row r="447" spans="2:6">
      <c r="B447" s="116"/>
      <c r="C447" s="117"/>
      <c r="D447" s="118"/>
      <c r="E447" s="118"/>
      <c r="F447" s="117"/>
    </row>
    <row r="448" spans="2:6">
      <c r="B448" s="116"/>
      <c r="C448" s="117"/>
      <c r="D448" s="118"/>
      <c r="E448" s="118"/>
      <c r="F448" s="117"/>
    </row>
    <row r="449" spans="2:6">
      <c r="B449" s="116"/>
      <c r="C449" s="117"/>
      <c r="D449" s="118"/>
      <c r="E449" s="118"/>
      <c r="F449" s="117"/>
    </row>
    <row r="450" spans="2:6">
      <c r="B450" s="116"/>
      <c r="C450" s="117"/>
      <c r="D450" s="118"/>
      <c r="E450" s="118"/>
      <c r="F450" s="117"/>
    </row>
    <row r="451" spans="2:6">
      <c r="B451" s="116"/>
      <c r="C451" s="117"/>
      <c r="D451" s="118"/>
      <c r="E451" s="118"/>
      <c r="F451" s="117"/>
    </row>
    <row r="452" spans="2:6">
      <c r="B452" s="116"/>
      <c r="C452" s="117"/>
      <c r="D452" s="118"/>
      <c r="E452" s="118"/>
      <c r="F452" s="117"/>
    </row>
    <row r="453" spans="2:6">
      <c r="B453" s="116"/>
      <c r="C453" s="117"/>
      <c r="D453" s="118"/>
      <c r="E453" s="118"/>
      <c r="F453" s="117"/>
    </row>
    <row r="454" spans="2:6">
      <c r="B454" s="116"/>
      <c r="C454" s="117"/>
      <c r="D454" s="118"/>
      <c r="E454" s="118"/>
      <c r="F454" s="117"/>
    </row>
    <row r="455" spans="2:6">
      <c r="B455" s="116"/>
      <c r="C455" s="117"/>
      <c r="D455" s="118"/>
      <c r="E455" s="118"/>
      <c r="F455" s="117"/>
    </row>
    <row r="456" spans="2:6">
      <c r="B456" s="116"/>
      <c r="C456" s="117"/>
      <c r="D456" s="118"/>
      <c r="E456" s="118"/>
      <c r="F456" s="117"/>
    </row>
    <row r="457" spans="2:6">
      <c r="B457" s="116"/>
      <c r="C457" s="117"/>
      <c r="D457" s="118"/>
      <c r="E457" s="118"/>
      <c r="F457" s="117"/>
    </row>
    <row r="458" spans="2:6">
      <c r="B458" s="116"/>
      <c r="C458" s="117"/>
      <c r="D458" s="118"/>
      <c r="E458" s="118"/>
      <c r="F458" s="117"/>
    </row>
  </sheetData>
  <sheetProtection password="CA55" sheet="1" objects="1" scenarios="1" formatCells="0" formatColumns="0" formatRows="0"/>
  <mergeCells count="13">
    <mergeCell ref="D2:F2"/>
    <mergeCell ref="B2:C2"/>
    <mergeCell ref="B1:C1"/>
    <mergeCell ref="C82:C83"/>
    <mergeCell ref="B3:C3"/>
    <mergeCell ref="C4:C7"/>
    <mergeCell ref="B4:B7"/>
    <mergeCell ref="E6:E7"/>
    <mergeCell ref="D6:D7"/>
    <mergeCell ref="B8:B12"/>
    <mergeCell ref="B13:B16"/>
    <mergeCell ref="B25:B29"/>
    <mergeCell ref="B30:B33"/>
  </mergeCells>
  <phoneticPr fontId="0" type="noConversion"/>
  <dataValidations count="3">
    <dataValidation type="list" allowBlank="1" showInputMessage="1" showErrorMessage="1" sqref="F7">
      <formula1>$F$99:$F$102</formula1>
    </dataValidation>
    <dataValidation type="list" allowBlank="1" showInputMessage="1" showErrorMessage="1" sqref="D6:D7">
      <formula1>$H$96:$H$104</formula1>
    </dataValidation>
    <dataValidation type="list" allowBlank="1" showInputMessage="1" showErrorMessage="1" sqref="E6:E7">
      <formula1>$I$96:$I$104</formula1>
    </dataValidation>
  </dataValidations>
  <printOptions horizontalCentered="1"/>
  <pageMargins left="0.78740157480314965" right="0.39370078740157483" top="0.78740157480314965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9" tint="0.59999389629810485"/>
  </sheetPr>
  <dimension ref="A1:AC107"/>
  <sheetViews>
    <sheetView showGridLines="0" zoomScale="80" zoomScaleNormal="80" workbookViewId="0">
      <selection activeCell="A21" sqref="A21:XFD21"/>
    </sheetView>
  </sheetViews>
  <sheetFormatPr defaultColWidth="9.140625" defaultRowHeight="12.75" outlineLevelCol="1"/>
  <cols>
    <col min="1" max="1" width="2.7109375" style="274" customWidth="1"/>
    <col min="2" max="2" width="5.85546875" style="264" customWidth="1"/>
    <col min="3" max="3" width="62" style="263" customWidth="1"/>
    <col min="4" max="4" width="17.140625" style="215" customWidth="1"/>
    <col min="5" max="5" width="16.28515625" style="215" customWidth="1"/>
    <col min="6" max="6" width="16.7109375" style="215" customWidth="1"/>
    <col min="7" max="7" width="18.5703125" style="214" customWidth="1"/>
    <col min="8" max="8" width="18.140625" style="214" customWidth="1"/>
    <col min="9" max="9" width="18.28515625" style="214" customWidth="1"/>
    <col min="10" max="10" width="19.7109375" style="214" customWidth="1" outlineLevel="1"/>
    <col min="11" max="11" width="19" style="274" customWidth="1"/>
    <col min="12" max="12" width="15.42578125" style="274" customWidth="1"/>
    <col min="13" max="29" width="9.140625" style="274"/>
    <col min="30" max="16384" width="9.140625" style="215"/>
  </cols>
  <sheetData>
    <row r="1" spans="1:29" s="274" customFormat="1" ht="36.6" customHeight="1">
      <c r="B1" s="275"/>
      <c r="C1" s="276"/>
      <c r="G1" s="277" t="s">
        <v>340</v>
      </c>
    </row>
    <row r="2" spans="1:29" ht="28.9" customHeight="1">
      <c r="B2" s="764" t="s">
        <v>240</v>
      </c>
      <c r="C2" s="765"/>
      <c r="D2" s="766" t="s">
        <v>241</v>
      </c>
      <c r="E2" s="766"/>
      <c r="F2" s="766"/>
      <c r="G2" s="478" t="s">
        <v>242</v>
      </c>
      <c r="H2" s="462"/>
      <c r="I2" s="462"/>
      <c r="J2" s="772" t="s">
        <v>468</v>
      </c>
      <c r="K2" s="758" t="s">
        <v>470</v>
      </c>
    </row>
    <row r="3" spans="1:29" s="274" customFormat="1" ht="50.45" customHeight="1">
      <c r="B3" s="275"/>
      <c r="C3" s="275"/>
      <c r="D3" s="275"/>
      <c r="E3" s="275"/>
      <c r="F3" s="275"/>
      <c r="G3" s="775" t="s">
        <v>469</v>
      </c>
      <c r="H3" s="775"/>
      <c r="I3" s="775"/>
      <c r="J3" s="773"/>
      <c r="K3" s="759"/>
    </row>
    <row r="4" spans="1:29" ht="17.45" customHeight="1">
      <c r="B4" s="459" t="str">
        <f>'1_RZIS_kalkulacyjny'!D2</f>
        <v>wpisz tu nazwę firmy w akuszu 1</v>
      </c>
      <c r="C4" s="460"/>
      <c r="D4" s="460"/>
      <c r="E4" s="460"/>
      <c r="F4" s="460"/>
      <c r="G4" s="775"/>
      <c r="H4" s="775"/>
      <c r="I4" s="775"/>
      <c r="J4" s="774"/>
      <c r="K4" s="479"/>
      <c r="L4" s="479"/>
    </row>
    <row r="5" spans="1:29" ht="14.25" customHeight="1">
      <c r="B5" s="769" t="s">
        <v>0</v>
      </c>
      <c r="C5" s="769" t="s">
        <v>1</v>
      </c>
      <c r="D5" s="216" t="s">
        <v>2</v>
      </c>
      <c r="E5" s="216" t="s">
        <v>2</v>
      </c>
      <c r="F5" s="217" t="s">
        <v>3</v>
      </c>
      <c r="G5" s="760" t="s">
        <v>48</v>
      </c>
      <c r="H5" s="761"/>
      <c r="I5" s="761"/>
      <c r="J5" s="461"/>
      <c r="K5" s="493"/>
      <c r="L5" s="480"/>
    </row>
    <row r="6" spans="1:29" ht="12.6" customHeight="1">
      <c r="B6" s="770"/>
      <c r="C6" s="770"/>
      <c r="D6" s="767">
        <f>'1_RZIS_kalkulacyjny'!D6</f>
        <v>2024</v>
      </c>
      <c r="E6" s="767">
        <f>'1_RZIS_kalkulacyjny'!E6</f>
        <v>2025</v>
      </c>
      <c r="F6" s="218">
        <f>'1_RZIS_kalkulacyjny'!F6</f>
        <v>2026</v>
      </c>
      <c r="G6" s="219">
        <f>VLOOKUP(G7,L92:N96,3,FALSE)</f>
        <v>2026</v>
      </c>
      <c r="H6" s="763">
        <f>G6+1</f>
        <v>2027</v>
      </c>
      <c r="I6" s="763">
        <f>H6+1</f>
        <v>2028</v>
      </c>
      <c r="J6" s="762">
        <f>I6+1</f>
        <v>2029</v>
      </c>
      <c r="K6" s="494"/>
      <c r="L6" s="481"/>
    </row>
    <row r="7" spans="1:29" ht="13.5" customHeight="1">
      <c r="B7" s="770"/>
      <c r="C7" s="770"/>
      <c r="D7" s="768"/>
      <c r="E7" s="768"/>
      <c r="F7" s="220" t="str">
        <f>'1_RZIS_kalkulacyjny'!F7</f>
        <v>styczeń-czerwiec</v>
      </c>
      <c r="G7" s="221" t="str">
        <f>L104</f>
        <v>lipiec-grudzień</v>
      </c>
      <c r="H7" s="763"/>
      <c r="I7" s="763"/>
      <c r="J7" s="762"/>
      <c r="K7" s="494"/>
      <c r="L7" s="481"/>
    </row>
    <row r="8" spans="1:29" ht="14.25" customHeight="1">
      <c r="B8" s="771"/>
      <c r="C8" s="222" t="s">
        <v>238</v>
      </c>
      <c r="D8" s="223">
        <f>'1_RZIS_kalkulacyjny'!D3*30</f>
        <v>0</v>
      </c>
      <c r="E8" s="223">
        <f>'1_RZIS_kalkulacyjny'!E3*30</f>
        <v>0</v>
      </c>
      <c r="F8" s="223">
        <f>'1_RZIS_kalkulacyjny'!F3*30</f>
        <v>0</v>
      </c>
      <c r="G8" s="221">
        <f>VLOOKUP(G7,L92:N96,2,FALSE)</f>
        <v>180</v>
      </c>
      <c r="H8" s="224">
        <v>360</v>
      </c>
      <c r="I8" s="224">
        <v>360</v>
      </c>
      <c r="J8" s="463">
        <v>360</v>
      </c>
      <c r="K8" s="495"/>
      <c r="L8" s="482"/>
    </row>
    <row r="9" spans="1:29" ht="13.5" customHeight="1">
      <c r="B9" s="225">
        <v>1</v>
      </c>
      <c r="C9" s="226" t="s">
        <v>297</v>
      </c>
      <c r="D9" s="227">
        <f>'1_RZIS_kalkulacyjny'!D8</f>
        <v>0</v>
      </c>
      <c r="E9" s="227">
        <f>'1_RZIS_kalkulacyjny'!E8</f>
        <v>0</v>
      </c>
      <c r="F9" s="227">
        <f>'1_RZIS_kalkulacyjny'!F8</f>
        <v>0</v>
      </c>
      <c r="G9" s="228">
        <f t="shared" ref="G9:J9" si="0">G10+G13</f>
        <v>0</v>
      </c>
      <c r="H9" s="228">
        <f t="shared" si="0"/>
        <v>0</v>
      </c>
      <c r="I9" s="228">
        <f t="shared" si="0"/>
        <v>0</v>
      </c>
      <c r="J9" s="464">
        <f t="shared" si="0"/>
        <v>0</v>
      </c>
      <c r="K9" s="496"/>
      <c r="L9" s="483"/>
    </row>
    <row r="10" spans="1:29" ht="14.25" customHeight="1">
      <c r="B10" s="225" t="s">
        <v>4</v>
      </c>
      <c r="C10" s="226" t="s">
        <v>237</v>
      </c>
      <c r="D10" s="227">
        <f>'1_RZIS_kalkulacyjny'!D11</f>
        <v>0</v>
      </c>
      <c r="E10" s="227">
        <f>'1_RZIS_kalkulacyjny'!E11</f>
        <v>0</v>
      </c>
      <c r="F10" s="227">
        <f>'1_RZIS_kalkulacyjny'!F11</f>
        <v>0</v>
      </c>
      <c r="G10" s="228">
        <f t="shared" ref="G10:J10" si="1">G11+G12</f>
        <v>0</v>
      </c>
      <c r="H10" s="228">
        <f t="shared" si="1"/>
        <v>0</v>
      </c>
      <c r="I10" s="228">
        <f t="shared" si="1"/>
        <v>0</v>
      </c>
      <c r="J10" s="464">
        <f t="shared" si="1"/>
        <v>0</v>
      </c>
      <c r="K10" s="496"/>
      <c r="L10" s="483"/>
      <c r="M10" s="447"/>
    </row>
    <row r="11" spans="1:29" ht="14.25" customHeight="1">
      <c r="B11" s="225"/>
      <c r="C11" s="229" t="s">
        <v>330</v>
      </c>
      <c r="D11" s="227"/>
      <c r="E11" s="227"/>
      <c r="F11" s="227"/>
      <c r="G11" s="230">
        <v>0</v>
      </c>
      <c r="H11" s="230">
        <v>0</v>
      </c>
      <c r="I11" s="230">
        <v>0</v>
      </c>
      <c r="J11" s="465">
        <v>0</v>
      </c>
      <c r="K11" s="497"/>
      <c r="L11" s="484"/>
      <c r="M11" s="447"/>
    </row>
    <row r="12" spans="1:29" ht="14.25" customHeight="1">
      <c r="B12" s="225"/>
      <c r="C12" s="229" t="s">
        <v>331</v>
      </c>
      <c r="D12" s="227"/>
      <c r="E12" s="227"/>
      <c r="F12" s="227"/>
      <c r="G12" s="230">
        <v>0</v>
      </c>
      <c r="H12" s="230">
        <v>0</v>
      </c>
      <c r="I12" s="230">
        <v>0</v>
      </c>
      <c r="J12" s="465">
        <v>0</v>
      </c>
      <c r="K12" s="497"/>
      <c r="L12" s="484"/>
      <c r="M12" s="447"/>
    </row>
    <row r="13" spans="1:29" ht="15" customHeight="1">
      <c r="B13" s="225" t="s">
        <v>5</v>
      </c>
      <c r="C13" s="226" t="s">
        <v>236</v>
      </c>
      <c r="D13" s="227">
        <f>'1_RZIS_kalkulacyjny'!D12</f>
        <v>0</v>
      </c>
      <c r="E13" s="227">
        <f>'1_RZIS_kalkulacyjny'!E12</f>
        <v>0</v>
      </c>
      <c r="F13" s="227">
        <f>'1_RZIS_kalkulacyjny'!F12</f>
        <v>0</v>
      </c>
      <c r="G13" s="228">
        <f t="shared" ref="G13:J13" si="2">G14+G15</f>
        <v>0</v>
      </c>
      <c r="H13" s="228">
        <f t="shared" si="2"/>
        <v>0</v>
      </c>
      <c r="I13" s="228">
        <f t="shared" si="2"/>
        <v>0</v>
      </c>
      <c r="J13" s="464">
        <f t="shared" si="2"/>
        <v>0</v>
      </c>
      <c r="K13" s="497"/>
      <c r="L13" s="484"/>
      <c r="M13" s="447"/>
    </row>
    <row r="14" spans="1:29" ht="15" customHeight="1">
      <c r="B14" s="225"/>
      <c r="C14" s="229" t="s">
        <v>330</v>
      </c>
      <c r="D14" s="227"/>
      <c r="E14" s="227"/>
      <c r="F14" s="227"/>
      <c r="G14" s="230">
        <v>0</v>
      </c>
      <c r="H14" s="230">
        <v>0</v>
      </c>
      <c r="I14" s="230">
        <v>0</v>
      </c>
      <c r="J14" s="465">
        <v>0</v>
      </c>
      <c r="K14" s="497"/>
      <c r="L14" s="484"/>
      <c r="M14" s="447"/>
    </row>
    <row r="15" spans="1:29" ht="15" customHeight="1">
      <c r="B15" s="225"/>
      <c r="C15" s="229" t="s">
        <v>331</v>
      </c>
      <c r="D15" s="227"/>
      <c r="E15" s="227"/>
      <c r="F15" s="227"/>
      <c r="G15" s="230">
        <v>0</v>
      </c>
      <c r="H15" s="230">
        <v>0</v>
      </c>
      <c r="I15" s="230">
        <v>0</v>
      </c>
      <c r="J15" s="465">
        <v>0</v>
      </c>
      <c r="K15" s="497"/>
      <c r="L15" s="484"/>
      <c r="M15" s="447"/>
    </row>
    <row r="16" spans="1:29" s="231" customFormat="1" ht="13.5" customHeight="1">
      <c r="A16" s="274"/>
      <c r="B16" s="225">
        <v>2</v>
      </c>
      <c r="C16" s="226" t="s">
        <v>6</v>
      </c>
      <c r="D16" s="227">
        <f>'1_RZIS_kalkulacyjny'!D25+'1_RZIS_kalkulacyjny'!D35+'1_RZIS_kalkulacyjny'!D52</f>
        <v>0</v>
      </c>
      <c r="E16" s="227">
        <f>'1_RZIS_kalkulacyjny'!E25+'1_RZIS_kalkulacyjny'!E35+'1_RZIS_kalkulacyjny'!E52</f>
        <v>0</v>
      </c>
      <c r="F16" s="227">
        <f>'1_RZIS_kalkulacyjny'!F25+'1_RZIS_kalkulacyjny'!F35+'1_RZIS_kalkulacyjny'!F52</f>
        <v>0</v>
      </c>
      <c r="G16" s="230">
        <v>0</v>
      </c>
      <c r="H16" s="230">
        <v>0</v>
      </c>
      <c r="I16" s="230">
        <v>0</v>
      </c>
      <c r="J16" s="465">
        <v>0</v>
      </c>
      <c r="K16" s="497"/>
      <c r="L16" s="484"/>
      <c r="M16" s="447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</row>
    <row r="17" spans="2:18" ht="12.75" customHeight="1">
      <c r="B17" s="294">
        <v>3</v>
      </c>
      <c r="C17" s="295" t="s">
        <v>7</v>
      </c>
      <c r="D17" s="296">
        <f t="shared" ref="D17:J17" si="3">D16+D13+D10</f>
        <v>0</v>
      </c>
      <c r="E17" s="296">
        <f t="shared" si="3"/>
        <v>0</v>
      </c>
      <c r="F17" s="296">
        <f t="shared" si="3"/>
        <v>0</v>
      </c>
      <c r="G17" s="296">
        <f t="shared" si="3"/>
        <v>0</v>
      </c>
      <c r="H17" s="296">
        <f t="shared" si="3"/>
        <v>0</v>
      </c>
      <c r="I17" s="296">
        <f t="shared" si="3"/>
        <v>0</v>
      </c>
      <c r="J17" s="466">
        <f t="shared" si="3"/>
        <v>0</v>
      </c>
      <c r="K17" s="498"/>
      <c r="L17" s="485"/>
    </row>
    <row r="18" spans="2:18" ht="15" customHeight="1">
      <c r="B18" s="232">
        <v>4</v>
      </c>
      <c r="C18" s="233" t="s">
        <v>110</v>
      </c>
      <c r="D18" s="227">
        <f>'1_RZIS_kalkulacyjny'!D16</f>
        <v>0</v>
      </c>
      <c r="E18" s="227">
        <f>'1_RZIS_kalkulacyjny'!E16</f>
        <v>0</v>
      </c>
      <c r="F18" s="227">
        <f>'1_RZIS_kalkulacyjny'!F16</f>
        <v>0</v>
      </c>
      <c r="G18" s="228">
        <f t="shared" ref="G18:J18" si="4">G13-(G13*G19)</f>
        <v>0</v>
      </c>
      <c r="H18" s="228">
        <f t="shared" si="4"/>
        <v>0</v>
      </c>
      <c r="I18" s="228">
        <f t="shared" si="4"/>
        <v>0</v>
      </c>
      <c r="J18" s="464">
        <f t="shared" si="4"/>
        <v>0</v>
      </c>
      <c r="K18" s="496"/>
      <c r="L18" s="483"/>
    </row>
    <row r="19" spans="2:18" ht="13.5" customHeight="1">
      <c r="B19" s="234"/>
      <c r="C19" s="235" t="s">
        <v>461</v>
      </c>
      <c r="D19" s="436">
        <f>IF(ISERROR((D13-D18)/D13),0,(D13-D18)/D13)</f>
        <v>0</v>
      </c>
      <c r="E19" s="436">
        <f>IF(ISERROR((E13-E18)/E13),0,(E13-E18)/E13)</f>
        <v>0</v>
      </c>
      <c r="F19" s="436">
        <f>IF(ISERROR((F13-F18)/F13),0,(F13-F18)/F13)</f>
        <v>0</v>
      </c>
      <c r="G19" s="437">
        <f t="shared" ref="G19:J19" si="5">F19</f>
        <v>0</v>
      </c>
      <c r="H19" s="437">
        <f t="shared" si="5"/>
        <v>0</v>
      </c>
      <c r="I19" s="437">
        <f t="shared" si="5"/>
        <v>0</v>
      </c>
      <c r="J19" s="467">
        <f t="shared" si="5"/>
        <v>0</v>
      </c>
      <c r="K19" s="499"/>
      <c r="L19" s="486"/>
      <c r="M19" s="278"/>
      <c r="N19" s="278"/>
      <c r="O19" s="278"/>
      <c r="P19" s="278"/>
    </row>
    <row r="20" spans="2:18" ht="14.25" customHeight="1">
      <c r="B20" s="232" t="s">
        <v>55</v>
      </c>
      <c r="C20" s="236" t="s">
        <v>282</v>
      </c>
      <c r="D20" s="227">
        <f>'1_RZIS_kalkulacyjny'!D15</f>
        <v>0</v>
      </c>
      <c r="E20" s="227">
        <f>'1_RZIS_kalkulacyjny'!E15</f>
        <v>0</v>
      </c>
      <c r="F20" s="227">
        <f>'1_RZIS_kalkulacyjny'!F15</f>
        <v>0</v>
      </c>
      <c r="G20" s="228">
        <f t="shared" ref="G20:J20" si="6">G10-(G10*G21)</f>
        <v>0</v>
      </c>
      <c r="H20" s="228">
        <f t="shared" si="6"/>
        <v>0</v>
      </c>
      <c r="I20" s="228">
        <f t="shared" si="6"/>
        <v>0</v>
      </c>
      <c r="J20" s="464">
        <f t="shared" si="6"/>
        <v>0</v>
      </c>
      <c r="K20" s="496"/>
      <c r="L20" s="483"/>
      <c r="M20" s="279"/>
      <c r="N20" s="279"/>
      <c r="O20" s="280"/>
      <c r="P20" s="280"/>
      <c r="Q20" s="280"/>
    </row>
    <row r="21" spans="2:18" ht="14.25" customHeight="1">
      <c r="B21" s="232"/>
      <c r="C21" s="235" t="s">
        <v>462</v>
      </c>
      <c r="D21" s="438">
        <f>IF(ISERROR((D10-D20)/D10),0,(D10-D20)/D10)</f>
        <v>0</v>
      </c>
      <c r="E21" s="438">
        <f>IF(ISERROR((E10-E20)/E10),0,(E10-E20)/E10)</f>
        <v>0</v>
      </c>
      <c r="F21" s="438">
        <f>IF(ISERROR((F10-F20)/F10),0,(F10-F20)/F10)</f>
        <v>0</v>
      </c>
      <c r="G21" s="439">
        <f t="shared" ref="G21:J21" si="7">F21</f>
        <v>0</v>
      </c>
      <c r="H21" s="439">
        <f t="shared" si="7"/>
        <v>0</v>
      </c>
      <c r="I21" s="439">
        <f t="shared" si="7"/>
        <v>0</v>
      </c>
      <c r="J21" s="468">
        <f t="shared" si="7"/>
        <v>0</v>
      </c>
      <c r="K21" s="500"/>
      <c r="L21" s="487"/>
      <c r="M21" s="279"/>
      <c r="N21" s="279"/>
      <c r="O21" s="280"/>
      <c r="P21" s="280"/>
      <c r="Q21" s="280"/>
    </row>
    <row r="22" spans="2:18" ht="18.75" customHeight="1">
      <c r="B22" s="232" t="s">
        <v>56</v>
      </c>
      <c r="C22" s="237" t="s">
        <v>281</v>
      </c>
      <c r="D22" s="227">
        <f>'1_RZIS_kalkulacyjny'!D18</f>
        <v>0</v>
      </c>
      <c r="E22" s="227">
        <f>'1_RZIS_kalkulacyjny'!E18</f>
        <v>0</v>
      </c>
      <c r="F22" s="227">
        <f>'1_RZIS_kalkulacyjny'!F18</f>
        <v>0</v>
      </c>
      <c r="G22" s="228">
        <f>G9*G23</f>
        <v>0</v>
      </c>
      <c r="H22" s="228">
        <f t="shared" ref="H22:J22" si="8">H9*H23</f>
        <v>0</v>
      </c>
      <c r="I22" s="228">
        <f t="shared" si="8"/>
        <v>0</v>
      </c>
      <c r="J22" s="228">
        <f t="shared" si="8"/>
        <v>0</v>
      </c>
      <c r="K22" s="496"/>
      <c r="L22" s="483"/>
      <c r="M22" s="279"/>
      <c r="N22" s="279"/>
      <c r="O22" s="280"/>
      <c r="P22" s="280"/>
      <c r="Q22" s="280"/>
    </row>
    <row r="23" spans="2:18" ht="14.25" customHeight="1">
      <c r="B23" s="232"/>
      <c r="C23" s="238" t="s">
        <v>292</v>
      </c>
      <c r="D23" s="438">
        <f>IF(ISERROR(D22/D9),0,D22/D9)</f>
        <v>0</v>
      </c>
      <c r="E23" s="438">
        <f>IF(ISERROR(E22/E9),0,E22/E9)</f>
        <v>0</v>
      </c>
      <c r="F23" s="438">
        <f>IF(ISERROR(F22/F9),0,F22/F9)</f>
        <v>0</v>
      </c>
      <c r="G23" s="439">
        <f t="shared" ref="G23:J23" si="9">F23</f>
        <v>0</v>
      </c>
      <c r="H23" s="439">
        <f t="shared" si="9"/>
        <v>0</v>
      </c>
      <c r="I23" s="439">
        <f t="shared" si="9"/>
        <v>0</v>
      </c>
      <c r="J23" s="468">
        <f t="shared" si="9"/>
        <v>0</v>
      </c>
      <c r="K23" s="500"/>
      <c r="L23" s="487"/>
      <c r="M23" s="279"/>
      <c r="N23" s="279"/>
      <c r="O23" s="280"/>
      <c r="P23" s="280"/>
      <c r="Q23" s="280"/>
    </row>
    <row r="24" spans="2:18" ht="14.25" customHeight="1">
      <c r="B24" s="232" t="s">
        <v>58</v>
      </c>
      <c r="C24" s="237" t="s">
        <v>268</v>
      </c>
      <c r="D24" s="227">
        <f>'1_RZIS_kalkulacyjny'!D19</f>
        <v>0</v>
      </c>
      <c r="E24" s="227">
        <f>'1_RZIS_kalkulacyjny'!E19</f>
        <v>0</v>
      </c>
      <c r="F24" s="227">
        <f>'1_RZIS_kalkulacyjny'!F19</f>
        <v>0</v>
      </c>
      <c r="G24" s="228">
        <f t="shared" ref="G24:J24" si="10">G17*G25</f>
        <v>0</v>
      </c>
      <c r="H24" s="228">
        <f t="shared" si="10"/>
        <v>0</v>
      </c>
      <c r="I24" s="228">
        <f t="shared" si="10"/>
        <v>0</v>
      </c>
      <c r="J24" s="464">
        <f t="shared" si="10"/>
        <v>0</v>
      </c>
      <c r="K24" s="496"/>
      <c r="L24" s="483"/>
      <c r="M24" s="279"/>
      <c r="N24" s="279"/>
      <c r="O24" s="280"/>
      <c r="P24" s="280"/>
      <c r="Q24" s="280"/>
    </row>
    <row r="25" spans="2:18" ht="14.25" customHeight="1">
      <c r="B25" s="435"/>
      <c r="C25" s="239" t="s">
        <v>291</v>
      </c>
      <c r="D25" s="438">
        <f>IF(ISERROR(D24/D17),0,D24/D17)</f>
        <v>0</v>
      </c>
      <c r="E25" s="438">
        <f>IF(ISERROR(E24/E17),0,E24/E17)</f>
        <v>0</v>
      </c>
      <c r="F25" s="438">
        <f>IF(ISERROR(F24/F17),0,F24/F17)</f>
        <v>0</v>
      </c>
      <c r="G25" s="442">
        <f t="shared" ref="G25:J25" si="11">F25</f>
        <v>0</v>
      </c>
      <c r="H25" s="442">
        <f t="shared" si="11"/>
        <v>0</v>
      </c>
      <c r="I25" s="442">
        <f t="shared" si="11"/>
        <v>0</v>
      </c>
      <c r="J25" s="469">
        <f t="shared" si="11"/>
        <v>0</v>
      </c>
      <c r="K25" s="500"/>
      <c r="L25" s="487"/>
      <c r="M25" s="279"/>
      <c r="N25" s="279"/>
      <c r="O25" s="280"/>
      <c r="P25" s="280"/>
      <c r="Q25" s="280"/>
    </row>
    <row r="26" spans="2:18" ht="13.5" customHeight="1">
      <c r="B26" s="297">
        <v>5</v>
      </c>
      <c r="C26" s="298" t="s">
        <v>300</v>
      </c>
      <c r="D26" s="299">
        <f t="shared" ref="D26:J26" si="12">D20+D22+D24</f>
        <v>0</v>
      </c>
      <c r="E26" s="299">
        <f t="shared" si="12"/>
        <v>0</v>
      </c>
      <c r="F26" s="299">
        <f t="shared" si="12"/>
        <v>0</v>
      </c>
      <c r="G26" s="299">
        <f t="shared" si="12"/>
        <v>0</v>
      </c>
      <c r="H26" s="299">
        <f t="shared" si="12"/>
        <v>0</v>
      </c>
      <c r="I26" s="299">
        <f t="shared" si="12"/>
        <v>0</v>
      </c>
      <c r="J26" s="470">
        <f t="shared" si="12"/>
        <v>0</v>
      </c>
      <c r="K26" s="501"/>
      <c r="L26" s="488"/>
      <c r="M26" s="279"/>
      <c r="N26" s="279"/>
      <c r="O26" s="280"/>
      <c r="P26" s="280"/>
      <c r="Q26" s="280"/>
    </row>
    <row r="27" spans="2:18" ht="14.25" customHeight="1">
      <c r="B27" s="240" t="s">
        <v>299</v>
      </c>
      <c r="C27" s="241" t="s">
        <v>301</v>
      </c>
      <c r="D27" s="242">
        <f>D28+D30+D32+D33+D31</f>
        <v>0</v>
      </c>
      <c r="E27" s="242">
        <f t="shared" ref="E27:J27" si="13">E28+E30+E32+E33+E31</f>
        <v>0</v>
      </c>
      <c r="F27" s="242">
        <f t="shared" si="13"/>
        <v>0</v>
      </c>
      <c r="G27" s="242">
        <f t="shared" si="13"/>
        <v>0</v>
      </c>
      <c r="H27" s="242">
        <f t="shared" si="13"/>
        <v>0</v>
      </c>
      <c r="I27" s="242">
        <f t="shared" si="13"/>
        <v>0</v>
      </c>
      <c r="J27" s="471">
        <f t="shared" si="13"/>
        <v>0</v>
      </c>
      <c r="K27" s="501"/>
      <c r="L27" s="488"/>
      <c r="M27" s="281"/>
      <c r="N27" s="281"/>
      <c r="O27" s="280"/>
      <c r="P27" s="280"/>
      <c r="Q27" s="280"/>
    </row>
    <row r="28" spans="2:18" ht="12.75" customHeight="1">
      <c r="B28" s="243" t="s">
        <v>284</v>
      </c>
      <c r="C28" s="244" t="s">
        <v>289</v>
      </c>
      <c r="D28" s="228">
        <f>'1_RZIS_kalkulacyjny'!D61</f>
        <v>0</v>
      </c>
      <c r="E28" s="228">
        <f>'1_RZIS_kalkulacyjny'!E61</f>
        <v>0</v>
      </c>
      <c r="F28" s="228">
        <f>'1_RZIS_kalkulacyjny'!F61</f>
        <v>0</v>
      </c>
      <c r="G28" s="228">
        <f t="shared" ref="G28:J28" si="14">G29*G10</f>
        <v>0</v>
      </c>
      <c r="H28" s="228">
        <f t="shared" si="14"/>
        <v>0</v>
      </c>
      <c r="I28" s="228">
        <f t="shared" si="14"/>
        <v>0</v>
      </c>
      <c r="J28" s="464">
        <f t="shared" si="14"/>
        <v>0</v>
      </c>
      <c r="K28" s="496"/>
      <c r="L28" s="483"/>
      <c r="M28" s="448"/>
      <c r="N28" s="448"/>
      <c r="O28" s="448"/>
      <c r="P28" s="448"/>
      <c r="Q28" s="282"/>
      <c r="R28" s="282"/>
    </row>
    <row r="29" spans="2:18" ht="12.75" customHeight="1">
      <c r="B29" s="245"/>
      <c r="C29" s="246" t="s">
        <v>463</v>
      </c>
      <c r="D29" s="440">
        <f>IF(ISERROR(D28/D10),0,D28/D10)</f>
        <v>0</v>
      </c>
      <c r="E29" s="440">
        <f>IF(ISERROR(E28/E10),0,E28/E10)</f>
        <v>0</v>
      </c>
      <c r="F29" s="440">
        <f>IF(ISERROR(F28/F10),0,F28/F10)</f>
        <v>0</v>
      </c>
      <c r="G29" s="441">
        <f t="shared" ref="G29:J29" si="15">F29</f>
        <v>0</v>
      </c>
      <c r="H29" s="441">
        <f t="shared" si="15"/>
        <v>0</v>
      </c>
      <c r="I29" s="441">
        <f t="shared" si="15"/>
        <v>0</v>
      </c>
      <c r="J29" s="472">
        <f t="shared" si="15"/>
        <v>0</v>
      </c>
      <c r="K29" s="502"/>
      <c r="L29" s="489"/>
      <c r="M29" s="278"/>
      <c r="N29" s="278"/>
      <c r="O29" s="278"/>
      <c r="P29" s="278"/>
      <c r="Q29" s="282"/>
      <c r="R29" s="282"/>
    </row>
    <row r="30" spans="2:18" ht="15" customHeight="1">
      <c r="B30" s="243" t="s">
        <v>285</v>
      </c>
      <c r="C30" s="247" t="s">
        <v>239</v>
      </c>
      <c r="D30" s="228">
        <f>'1_RZIS_kalkulacyjny'!D62</f>
        <v>0</v>
      </c>
      <c r="E30" s="228">
        <f>'1_RZIS_kalkulacyjny'!E62</f>
        <v>0</v>
      </c>
      <c r="F30" s="228">
        <f>'1_RZIS_kalkulacyjny'!F62</f>
        <v>0</v>
      </c>
      <c r="G30" s="230">
        <v>0</v>
      </c>
      <c r="H30" s="230">
        <v>0</v>
      </c>
      <c r="I30" s="230">
        <v>0</v>
      </c>
      <c r="J30" s="465">
        <v>0</v>
      </c>
      <c r="K30" s="497"/>
      <c r="L30" s="484"/>
      <c r="M30" s="448"/>
      <c r="N30" s="448"/>
      <c r="O30" s="448"/>
      <c r="P30" s="448"/>
    </row>
    <row r="31" spans="2:18" ht="13.9" customHeight="1">
      <c r="B31" s="243" t="s">
        <v>286</v>
      </c>
      <c r="C31" s="247" t="s">
        <v>10</v>
      </c>
      <c r="D31" s="248">
        <f>'1_RZIS_kalkulacyjny'!D60</f>
        <v>0</v>
      </c>
      <c r="E31" s="248">
        <f>'1_RZIS_kalkulacyjny'!E60</f>
        <v>0</v>
      </c>
      <c r="F31" s="248">
        <f>'1_RZIS_kalkulacyjny'!F60</f>
        <v>0</v>
      </c>
      <c r="G31" s="228">
        <f>'4_aktywa trwałe_prognoza'!G28+'4_aktywa trwałe_prognoza'!G18</f>
        <v>0</v>
      </c>
      <c r="H31" s="228">
        <f>'4_aktywa trwałe_prognoza'!H28+'4_aktywa trwałe_prognoza'!H18</f>
        <v>0</v>
      </c>
      <c r="I31" s="228">
        <f>'4_aktywa trwałe_prognoza'!I28+'4_aktywa trwałe_prognoza'!I18</f>
        <v>0</v>
      </c>
      <c r="J31" s="464">
        <f>'4_aktywa trwałe_prognoza'!J28+'4_aktywa trwałe_prognoza'!J18</f>
        <v>0</v>
      </c>
      <c r="K31" s="496"/>
      <c r="L31" s="483"/>
      <c r="M31" s="280"/>
    </row>
    <row r="32" spans="2:18" ht="13.15" customHeight="1">
      <c r="B32" s="243" t="s">
        <v>290</v>
      </c>
      <c r="C32" s="249" t="s">
        <v>283</v>
      </c>
      <c r="D32" s="248">
        <f>'1_RZIS_kalkulacyjny'!D63</f>
        <v>0</v>
      </c>
      <c r="E32" s="248">
        <f>'1_RZIS_kalkulacyjny'!E63</f>
        <v>0</v>
      </c>
      <c r="F32" s="248">
        <f>'1_RZIS_kalkulacyjny'!F63</f>
        <v>0</v>
      </c>
      <c r="G32" s="230">
        <v>0</v>
      </c>
      <c r="H32" s="230">
        <v>0</v>
      </c>
      <c r="I32" s="230">
        <v>0</v>
      </c>
      <c r="J32" s="465">
        <v>0</v>
      </c>
      <c r="K32" s="497"/>
      <c r="L32" s="484"/>
      <c r="M32" s="448"/>
      <c r="N32" s="448"/>
      <c r="O32" s="448"/>
      <c r="P32" s="448"/>
    </row>
    <row r="33" spans="2:16" ht="15.6" customHeight="1">
      <c r="B33" s="243" t="s">
        <v>293</v>
      </c>
      <c r="C33" s="250" t="s">
        <v>296</v>
      </c>
      <c r="D33" s="248">
        <f t="shared" ref="D33:J33" si="16">D26-D28-D30-D31-D32</f>
        <v>0</v>
      </c>
      <c r="E33" s="248">
        <f t="shared" si="16"/>
        <v>0</v>
      </c>
      <c r="F33" s="248">
        <f t="shared" si="16"/>
        <v>0</v>
      </c>
      <c r="G33" s="251">
        <f t="shared" si="16"/>
        <v>0</v>
      </c>
      <c r="H33" s="251">
        <f t="shared" si="16"/>
        <v>0</v>
      </c>
      <c r="I33" s="251">
        <f t="shared" si="16"/>
        <v>0</v>
      </c>
      <c r="J33" s="473">
        <f t="shared" si="16"/>
        <v>0</v>
      </c>
      <c r="K33" s="503"/>
      <c r="L33" s="490"/>
      <c r="M33" s="448"/>
      <c r="N33" s="448"/>
      <c r="O33" s="448"/>
      <c r="P33" s="448"/>
    </row>
    <row r="34" spans="2:16" ht="14.45" customHeight="1">
      <c r="B34" s="252"/>
      <c r="C34" s="253" t="s">
        <v>464</v>
      </c>
      <c r="D34" s="436">
        <f t="shared" ref="D34:J34" si="17">IF(ISERROR(D33/D26),0,D33/D26)</f>
        <v>0</v>
      </c>
      <c r="E34" s="436">
        <f t="shared" si="17"/>
        <v>0</v>
      </c>
      <c r="F34" s="436">
        <f t="shared" si="17"/>
        <v>0</v>
      </c>
      <c r="G34" s="443">
        <f t="shared" si="17"/>
        <v>0</v>
      </c>
      <c r="H34" s="443">
        <f t="shared" si="17"/>
        <v>0</v>
      </c>
      <c r="I34" s="443">
        <f t="shared" si="17"/>
        <v>0</v>
      </c>
      <c r="J34" s="474">
        <f t="shared" si="17"/>
        <v>0</v>
      </c>
      <c r="K34" s="499"/>
      <c r="L34" s="486"/>
    </row>
    <row r="35" spans="2:16" ht="14.25" customHeight="1">
      <c r="B35" s="243">
        <v>6</v>
      </c>
      <c r="C35" s="247" t="s">
        <v>70</v>
      </c>
      <c r="D35" s="248">
        <f>'1_RZIS_kalkulacyjny'!D45</f>
        <v>0</v>
      </c>
      <c r="E35" s="248">
        <f>'1_RZIS_kalkulacyjny'!E45</f>
        <v>0</v>
      </c>
      <c r="F35" s="248">
        <f>'1_RZIS_kalkulacyjny'!F45</f>
        <v>0</v>
      </c>
      <c r="G35" s="254">
        <v>0</v>
      </c>
      <c r="H35" s="230">
        <v>0</v>
      </c>
      <c r="I35" s="254">
        <v>0</v>
      </c>
      <c r="J35" s="475">
        <v>0</v>
      </c>
      <c r="K35" s="504"/>
      <c r="L35" s="491"/>
      <c r="M35" s="279"/>
      <c r="N35" s="279"/>
      <c r="O35" s="279"/>
      <c r="P35" s="279"/>
    </row>
    <row r="36" spans="2:16" ht="19.899999999999999" customHeight="1">
      <c r="B36" s="255">
        <v>7</v>
      </c>
      <c r="C36" s="256" t="s">
        <v>452</v>
      </c>
      <c r="D36" s="248">
        <f>'1_RZIS_kalkulacyjny'!D30+'1_RZIS_kalkulacyjny'!D47+'1_RZIS_kalkulacyjny'!D48+'1_RZIS_kalkulacyjny'!D49+'1_RZIS_kalkulacyjny'!D53</f>
        <v>0</v>
      </c>
      <c r="E36" s="248">
        <f>'1_RZIS_kalkulacyjny'!E30+'1_RZIS_kalkulacyjny'!E47+'1_RZIS_kalkulacyjny'!E48+'1_RZIS_kalkulacyjny'!E49+'1_RZIS_kalkulacyjny'!E53</f>
        <v>0</v>
      </c>
      <c r="F36" s="248">
        <f>'1_RZIS_kalkulacyjny'!F30+'1_RZIS_kalkulacyjny'!F47+'1_RZIS_kalkulacyjny'!F48+'1_RZIS_kalkulacyjny'!F49+'1_RZIS_kalkulacyjny'!F53</f>
        <v>0</v>
      </c>
      <c r="G36" s="257">
        <f t="shared" ref="G36:J36" si="18">F36</f>
        <v>0</v>
      </c>
      <c r="H36" s="257">
        <f t="shared" si="18"/>
        <v>0</v>
      </c>
      <c r="I36" s="257">
        <f t="shared" si="18"/>
        <v>0</v>
      </c>
      <c r="J36" s="476">
        <f t="shared" si="18"/>
        <v>0</v>
      </c>
      <c r="K36" s="505"/>
      <c r="L36" s="492"/>
      <c r="M36" s="448"/>
      <c r="N36" s="448"/>
      <c r="O36" s="448"/>
      <c r="P36" s="448"/>
    </row>
    <row r="37" spans="2:16" ht="14.25" customHeight="1">
      <c r="B37" s="258">
        <v>8</v>
      </c>
      <c r="C37" s="259" t="s">
        <v>507</v>
      </c>
      <c r="D37" s="260">
        <f>D18+D26+D35+D36</f>
        <v>0</v>
      </c>
      <c r="E37" s="260">
        <f>E18+E26+E35+E36</f>
        <v>0</v>
      </c>
      <c r="F37" s="260">
        <f>F18+F26+F35+F36</f>
        <v>0</v>
      </c>
      <c r="G37" s="260">
        <f t="shared" ref="G37:J37" si="19">G18+G27+G35+G36</f>
        <v>0</v>
      </c>
      <c r="H37" s="260">
        <f t="shared" si="19"/>
        <v>0</v>
      </c>
      <c r="I37" s="260">
        <f t="shared" si="19"/>
        <v>0</v>
      </c>
      <c r="J37" s="477">
        <f t="shared" si="19"/>
        <v>0</v>
      </c>
      <c r="K37" s="498"/>
      <c r="L37" s="485"/>
    </row>
    <row r="38" spans="2:16" ht="14.25" customHeight="1">
      <c r="B38" s="258">
        <v>9</v>
      </c>
      <c r="C38" s="261" t="s">
        <v>288</v>
      </c>
      <c r="D38" s="260">
        <f t="shared" ref="D38:J38" si="20">D17-D37</f>
        <v>0</v>
      </c>
      <c r="E38" s="260">
        <f t="shared" si="20"/>
        <v>0</v>
      </c>
      <c r="F38" s="260">
        <f t="shared" si="20"/>
        <v>0</v>
      </c>
      <c r="G38" s="260">
        <f t="shared" si="20"/>
        <v>0</v>
      </c>
      <c r="H38" s="260">
        <f t="shared" si="20"/>
        <v>0</v>
      </c>
      <c r="I38" s="260">
        <f t="shared" si="20"/>
        <v>0</v>
      </c>
      <c r="J38" s="477">
        <f t="shared" si="20"/>
        <v>0</v>
      </c>
      <c r="K38" s="498"/>
      <c r="L38" s="485"/>
    </row>
    <row r="39" spans="2:16" ht="14.45" customHeight="1">
      <c r="B39" s="225">
        <v>10</v>
      </c>
      <c r="C39" s="249" t="s">
        <v>11</v>
      </c>
      <c r="D39" s="248">
        <f>'1_RZIS_kalkulacyjny'!D55+'1_RZIS_kalkulacyjny'!D56</f>
        <v>0</v>
      </c>
      <c r="E39" s="248">
        <f>'1_RZIS_kalkulacyjny'!E55+'1_RZIS_kalkulacyjny'!E56</f>
        <v>0</v>
      </c>
      <c r="F39" s="248">
        <f>'1_RZIS_kalkulacyjny'!F55+'1_RZIS_kalkulacyjny'!F56</f>
        <v>0</v>
      </c>
      <c r="G39" s="251">
        <f t="shared" ref="G39:J39" si="21">IF(G38&gt;0,G38*0.19,0)</f>
        <v>0</v>
      </c>
      <c r="H39" s="251">
        <f t="shared" si="21"/>
        <v>0</v>
      </c>
      <c r="I39" s="251">
        <f t="shared" si="21"/>
        <v>0</v>
      </c>
      <c r="J39" s="473">
        <f t="shared" si="21"/>
        <v>0</v>
      </c>
      <c r="K39" s="503"/>
      <c r="L39" s="490"/>
    </row>
    <row r="40" spans="2:16" ht="12" customHeight="1">
      <c r="B40" s="258">
        <v>11</v>
      </c>
      <c r="C40" s="262" t="s">
        <v>287</v>
      </c>
      <c r="D40" s="260">
        <f t="shared" ref="D40:J40" si="22">D38-D39</f>
        <v>0</v>
      </c>
      <c r="E40" s="260">
        <f t="shared" si="22"/>
        <v>0</v>
      </c>
      <c r="F40" s="260">
        <f t="shared" si="22"/>
        <v>0</v>
      </c>
      <c r="G40" s="260">
        <f t="shared" si="22"/>
        <v>0</v>
      </c>
      <c r="H40" s="260">
        <f t="shared" si="22"/>
        <v>0</v>
      </c>
      <c r="I40" s="260">
        <f t="shared" si="22"/>
        <v>0</v>
      </c>
      <c r="J40" s="477">
        <f t="shared" si="22"/>
        <v>0</v>
      </c>
      <c r="K40" s="498"/>
      <c r="L40" s="485"/>
    </row>
    <row r="41" spans="2:16" s="274" customFormat="1" ht="13.5" customHeight="1"/>
    <row r="42" spans="2:16" s="274" customFormat="1" ht="15" customHeight="1"/>
    <row r="43" spans="2:16" s="274" customFormat="1" ht="17.25" customHeight="1">
      <c r="D43" s="291"/>
    </row>
    <row r="44" spans="2:16" s="274" customFormat="1" ht="15" customHeight="1">
      <c r="B44" s="275"/>
      <c r="C44" s="276"/>
      <c r="H44" s="291"/>
    </row>
    <row r="45" spans="2:16" s="274" customFormat="1" ht="14.25" customHeight="1">
      <c r="B45" s="275"/>
      <c r="C45" s="276"/>
      <c r="H45" s="291"/>
    </row>
    <row r="46" spans="2:16" s="274" customFormat="1">
      <c r="B46" s="275"/>
      <c r="C46" s="276"/>
      <c r="H46" s="291"/>
    </row>
    <row r="47" spans="2:16" s="274" customFormat="1">
      <c r="B47" s="275"/>
      <c r="C47" s="276"/>
      <c r="H47" s="291"/>
    </row>
    <row r="48" spans="2:16" s="274" customFormat="1">
      <c r="B48" s="275"/>
      <c r="C48" s="276"/>
      <c r="H48" s="291"/>
    </row>
    <row r="49" spans="2:8" s="274" customFormat="1" ht="15.75" customHeight="1">
      <c r="B49" s="275"/>
      <c r="C49" s="276"/>
      <c r="H49" s="291"/>
    </row>
    <row r="50" spans="2:8" s="274" customFormat="1" ht="15.75" customHeight="1">
      <c r="B50" s="275"/>
      <c r="C50" s="276"/>
      <c r="H50" s="291"/>
    </row>
    <row r="51" spans="2:8" s="274" customFormat="1" ht="13.5" customHeight="1">
      <c r="B51" s="275"/>
      <c r="C51" s="276"/>
      <c r="H51" s="291"/>
    </row>
    <row r="52" spans="2:8" s="274" customFormat="1" ht="13.5" customHeight="1">
      <c r="B52" s="275"/>
      <c r="C52" s="276"/>
      <c r="H52" s="291"/>
    </row>
    <row r="53" spans="2:8" s="274" customFormat="1" ht="12.75" customHeight="1">
      <c r="B53" s="275"/>
      <c r="C53" s="276"/>
      <c r="H53" s="291"/>
    </row>
    <row r="54" spans="2:8" s="274" customFormat="1" ht="11.25" customHeight="1">
      <c r="B54" s="275"/>
      <c r="C54" s="276"/>
      <c r="H54" s="291"/>
    </row>
    <row r="55" spans="2:8" s="274" customFormat="1" ht="21" customHeight="1">
      <c r="B55" s="275"/>
      <c r="C55" s="276"/>
    </row>
    <row r="56" spans="2:8" s="274" customFormat="1" ht="22.5" customHeight="1">
      <c r="B56" s="275"/>
      <c r="C56" s="276"/>
    </row>
    <row r="57" spans="2:8" s="274" customFormat="1" ht="21.75" customHeight="1">
      <c r="B57" s="275"/>
      <c r="C57" s="276"/>
    </row>
    <row r="58" spans="2:8" s="274" customFormat="1" ht="22.5" customHeight="1">
      <c r="B58" s="275"/>
      <c r="C58" s="276"/>
    </row>
    <row r="59" spans="2:8" s="274" customFormat="1" ht="29.25" customHeight="1">
      <c r="B59" s="275"/>
      <c r="C59" s="276"/>
    </row>
    <row r="60" spans="2:8" s="274" customFormat="1">
      <c r="B60" s="275"/>
      <c r="C60" s="276"/>
    </row>
    <row r="61" spans="2:8" s="274" customFormat="1">
      <c r="B61" s="292"/>
      <c r="C61" s="276"/>
    </row>
    <row r="62" spans="2:8" s="274" customFormat="1">
      <c r="B62" s="293"/>
      <c r="C62" s="276"/>
    </row>
    <row r="63" spans="2:8" s="274" customFormat="1">
      <c r="B63" s="275"/>
      <c r="C63" s="276"/>
    </row>
    <row r="64" spans="2:8" s="274" customFormat="1">
      <c r="B64" s="275"/>
      <c r="C64" s="276"/>
    </row>
    <row r="65" spans="2:3" s="274" customFormat="1">
      <c r="B65" s="275"/>
      <c r="C65" s="276"/>
    </row>
    <row r="66" spans="2:3" s="274" customFormat="1">
      <c r="B66" s="275"/>
      <c r="C66" s="276"/>
    </row>
    <row r="67" spans="2:3" s="274" customFormat="1">
      <c r="B67" s="275"/>
      <c r="C67" s="276"/>
    </row>
    <row r="68" spans="2:3" s="274" customFormat="1">
      <c r="B68" s="275"/>
      <c r="C68" s="276"/>
    </row>
    <row r="69" spans="2:3" s="274" customFormat="1">
      <c r="B69" s="275"/>
      <c r="C69" s="276"/>
    </row>
    <row r="70" spans="2:3" s="274" customFormat="1">
      <c r="B70" s="275"/>
      <c r="C70" s="276"/>
    </row>
    <row r="71" spans="2:3" s="274" customFormat="1">
      <c r="B71" s="275"/>
      <c r="C71" s="276"/>
    </row>
    <row r="72" spans="2:3" s="274" customFormat="1">
      <c r="B72" s="275"/>
      <c r="C72" s="276"/>
    </row>
    <row r="73" spans="2:3" s="274" customFormat="1">
      <c r="B73" s="275"/>
      <c r="C73" s="276"/>
    </row>
    <row r="74" spans="2:3" s="274" customFormat="1">
      <c r="B74" s="275"/>
      <c r="C74" s="276"/>
    </row>
    <row r="75" spans="2:3" s="274" customFormat="1">
      <c r="B75" s="275"/>
      <c r="C75" s="276"/>
    </row>
    <row r="76" spans="2:3" s="274" customFormat="1">
      <c r="B76" s="275"/>
      <c r="C76" s="276"/>
    </row>
    <row r="77" spans="2:3" s="274" customFormat="1">
      <c r="B77" s="275"/>
      <c r="C77" s="276"/>
    </row>
    <row r="78" spans="2:3" s="274" customFormat="1">
      <c r="B78" s="275"/>
      <c r="C78" s="276"/>
    </row>
    <row r="79" spans="2:3" s="274" customFormat="1">
      <c r="B79" s="275"/>
      <c r="C79" s="276"/>
    </row>
    <row r="88" spans="4:18" hidden="1"/>
    <row r="89" spans="4:18" ht="15" hidden="1">
      <c r="D89" s="265"/>
      <c r="E89" s="266">
        <v>0</v>
      </c>
      <c r="F89" s="266" t="s">
        <v>12</v>
      </c>
      <c r="G89" s="266" t="s">
        <v>12</v>
      </c>
      <c r="H89" s="265"/>
      <c r="I89" s="265"/>
      <c r="J89" s="265"/>
      <c r="K89" s="283"/>
      <c r="L89" s="283"/>
      <c r="M89" s="283"/>
      <c r="N89" s="283"/>
      <c r="O89" s="283"/>
      <c r="P89" s="283"/>
      <c r="Q89" s="283"/>
      <c r="R89" s="283"/>
    </row>
    <row r="90" spans="4:18" ht="15" hidden="1">
      <c r="D90"/>
      <c r="E90" s="267">
        <v>30</v>
      </c>
      <c r="F90" s="267">
        <v>2012</v>
      </c>
      <c r="G90" s="267">
        <v>2013</v>
      </c>
      <c r="H90" s="268" t="s">
        <v>13</v>
      </c>
      <c r="I90" s="269">
        <v>1</v>
      </c>
      <c r="J90"/>
      <c r="K90" s="283"/>
      <c r="L90" s="283"/>
      <c r="M90" s="283"/>
      <c r="N90" s="283"/>
      <c r="O90" s="283"/>
      <c r="P90" s="283"/>
      <c r="Q90" s="283"/>
      <c r="R90" s="283"/>
    </row>
    <row r="91" spans="4:18" ht="15" hidden="1">
      <c r="D91"/>
      <c r="E91" s="267">
        <v>60</v>
      </c>
      <c r="F91" s="267">
        <v>2013</v>
      </c>
      <c r="G91" s="267">
        <v>2014</v>
      </c>
      <c r="H91" s="267" t="s">
        <v>18</v>
      </c>
      <c r="I91" s="269">
        <v>2</v>
      </c>
      <c r="J91"/>
      <c r="K91" s="283"/>
      <c r="L91" s="283"/>
      <c r="M91" s="283"/>
      <c r="N91" s="283"/>
      <c r="O91" s="283"/>
      <c r="P91" s="283"/>
      <c r="Q91" s="283"/>
      <c r="R91" s="283"/>
    </row>
    <row r="92" spans="4:18" ht="15" hidden="1">
      <c r="D92"/>
      <c r="E92" s="267">
        <v>90</v>
      </c>
      <c r="F92" s="267">
        <v>2014</v>
      </c>
      <c r="G92" s="267">
        <v>2015</v>
      </c>
      <c r="H92" s="267" t="s">
        <v>19</v>
      </c>
      <c r="I92" s="269">
        <v>3</v>
      </c>
      <c r="J92" s="270">
        <f>VLOOKUP(F7,H90:I93,2,FALSE)</f>
        <v>2</v>
      </c>
      <c r="K92" s="284">
        <v>1</v>
      </c>
      <c r="L92" s="130" t="s">
        <v>14</v>
      </c>
      <c r="M92" s="283">
        <v>270</v>
      </c>
      <c r="N92" s="285">
        <f>F6</f>
        <v>2026</v>
      </c>
      <c r="O92" s="283"/>
      <c r="P92" s="283"/>
      <c r="Q92" s="283"/>
      <c r="R92" s="283"/>
    </row>
    <row r="93" spans="4:18" ht="15" hidden="1">
      <c r="D93"/>
      <c r="E93" s="267">
        <v>120</v>
      </c>
      <c r="F93" s="267">
        <v>2015</v>
      </c>
      <c r="G93" s="267">
        <v>2016</v>
      </c>
      <c r="H93" s="271" t="s">
        <v>17</v>
      </c>
      <c r="I93" s="269">
        <v>4</v>
      </c>
      <c r="J93" s="272"/>
      <c r="K93" s="284">
        <v>2</v>
      </c>
      <c r="L93" s="286" t="s">
        <v>15</v>
      </c>
      <c r="M93" s="283">
        <v>180</v>
      </c>
      <c r="N93" s="285">
        <f>N92</f>
        <v>2026</v>
      </c>
      <c r="O93" s="283"/>
      <c r="P93" s="283"/>
      <c r="Q93" s="283"/>
      <c r="R93" s="283"/>
    </row>
    <row r="94" spans="4:18" ht="30" hidden="1">
      <c r="D94"/>
      <c r="E94" s="267">
        <v>150</v>
      </c>
      <c r="F94" s="267">
        <v>2016</v>
      </c>
      <c r="G94"/>
      <c r="H94"/>
      <c r="I94"/>
      <c r="J94" s="272"/>
      <c r="K94" s="287">
        <v>3</v>
      </c>
      <c r="L94" s="131" t="s">
        <v>16</v>
      </c>
      <c r="M94" s="283">
        <v>90</v>
      </c>
      <c r="N94" s="285">
        <f>N93</f>
        <v>2026</v>
      </c>
      <c r="O94" s="283"/>
      <c r="P94" s="283"/>
      <c r="Q94" s="283"/>
      <c r="R94" s="283"/>
    </row>
    <row r="95" spans="4:18" ht="15" hidden="1">
      <c r="D95"/>
      <c r="E95" s="267">
        <v>180</v>
      </c>
      <c r="F95"/>
      <c r="G95"/>
      <c r="H95"/>
      <c r="I95"/>
      <c r="J95" s="272"/>
      <c r="K95" s="287">
        <v>4</v>
      </c>
      <c r="L95" s="283" t="s">
        <v>17</v>
      </c>
      <c r="M95" s="283">
        <v>360</v>
      </c>
      <c r="N95" s="285">
        <f>N94+1</f>
        <v>2027</v>
      </c>
      <c r="O95" s="283"/>
      <c r="P95" s="283"/>
      <c r="Q95" s="283"/>
      <c r="R95" s="283"/>
    </row>
    <row r="96" spans="4:18" ht="15" hidden="1">
      <c r="D96"/>
      <c r="E96" s="267">
        <v>210</v>
      </c>
      <c r="F96"/>
      <c r="G96"/>
      <c r="H96"/>
      <c r="I96"/>
      <c r="J96" s="272"/>
      <c r="K96" s="287">
        <v>5</v>
      </c>
      <c r="L96" s="288" t="s">
        <v>13</v>
      </c>
      <c r="M96" s="283">
        <v>90</v>
      </c>
      <c r="N96" s="285">
        <f>F6+1</f>
        <v>2027</v>
      </c>
      <c r="O96" s="283"/>
      <c r="P96" s="283"/>
      <c r="Q96" s="283"/>
      <c r="R96" s="283"/>
    </row>
    <row r="97" spans="4:18" ht="15" hidden="1">
      <c r="D97"/>
      <c r="E97" s="267">
        <v>240</v>
      </c>
      <c r="F97"/>
      <c r="G97"/>
      <c r="H97"/>
      <c r="I97"/>
      <c r="J97" s="272"/>
      <c r="K97" s="287"/>
      <c r="L97" s="131"/>
      <c r="M97" s="283"/>
      <c r="N97" s="283"/>
      <c r="O97" s="283"/>
      <c r="P97" s="283"/>
      <c r="Q97" s="283"/>
      <c r="R97" s="283"/>
    </row>
    <row r="98" spans="4:18" ht="15" hidden="1">
      <c r="D98"/>
      <c r="E98" s="267">
        <v>270</v>
      </c>
      <c r="F98"/>
      <c r="G98"/>
      <c r="H98"/>
      <c r="I98"/>
      <c r="J98" s="272"/>
      <c r="K98" s="287"/>
      <c r="L98" s="131"/>
      <c r="M98" s="283"/>
      <c r="N98" s="283"/>
      <c r="O98" s="283"/>
      <c r="P98" s="283"/>
      <c r="Q98" s="283"/>
      <c r="R98" s="283"/>
    </row>
    <row r="99" spans="4:18" ht="15" hidden="1">
      <c r="D99"/>
      <c r="E99" s="267">
        <v>300</v>
      </c>
      <c r="F99"/>
      <c r="G99"/>
      <c r="H99"/>
      <c r="I99"/>
      <c r="J99" s="272"/>
      <c r="K99" s="284"/>
      <c r="L99" s="286"/>
      <c r="M99" s="283"/>
      <c r="N99" s="283"/>
      <c r="O99" s="283"/>
      <c r="P99" s="283"/>
      <c r="Q99" s="283"/>
      <c r="R99" s="283"/>
    </row>
    <row r="100" spans="4:18" ht="15" hidden="1">
      <c r="D100"/>
      <c r="E100" s="267">
        <v>330</v>
      </c>
      <c r="F100"/>
      <c r="G100"/>
      <c r="H100"/>
      <c r="I100"/>
      <c r="J100" s="272"/>
      <c r="K100" s="287"/>
      <c r="L100" s="131"/>
      <c r="M100" s="283"/>
      <c r="N100" s="283"/>
      <c r="O100" s="283"/>
      <c r="P100" s="283"/>
      <c r="Q100" s="283"/>
      <c r="R100" s="283"/>
    </row>
    <row r="101" spans="4:18" ht="15" hidden="1">
      <c r="D101"/>
      <c r="E101" s="267">
        <v>360</v>
      </c>
      <c r="F101"/>
      <c r="G101"/>
      <c r="H101"/>
      <c r="I101"/>
      <c r="J101" s="272"/>
      <c r="K101" s="287"/>
      <c r="L101" s="131"/>
      <c r="M101" s="283"/>
      <c r="N101" s="283"/>
      <c r="O101" s="283"/>
      <c r="P101" s="283"/>
      <c r="Q101" s="283"/>
      <c r="R101" s="283"/>
    </row>
    <row r="102" spans="4:18" ht="15" hidden="1">
      <c r="D102" s="273"/>
      <c r="E102" s="273"/>
      <c r="F102" s="273"/>
      <c r="G102" s="273"/>
      <c r="H102" s="273"/>
      <c r="I102" s="273"/>
      <c r="J102" s="272"/>
      <c r="K102" s="287"/>
      <c r="L102" s="288"/>
      <c r="M102" s="283"/>
      <c r="N102" s="283"/>
      <c r="O102" s="283"/>
      <c r="P102" s="283"/>
      <c r="Q102" s="283"/>
      <c r="R102" s="283"/>
    </row>
    <row r="103" spans="4:18" ht="15" hidden="1">
      <c r="D103"/>
      <c r="E103"/>
      <c r="F103"/>
      <c r="G103"/>
      <c r="H103"/>
      <c r="I103"/>
      <c r="J103" s="272"/>
      <c r="K103" s="283"/>
      <c r="L103" s="283"/>
      <c r="M103" s="283"/>
      <c r="N103" s="283"/>
      <c r="O103" s="283"/>
      <c r="P103" s="283"/>
      <c r="Q103" s="283"/>
      <c r="R103" s="283"/>
    </row>
    <row r="104" spans="4:18" ht="15" hidden="1">
      <c r="D104"/>
      <c r="E104"/>
      <c r="F104"/>
      <c r="G104"/>
      <c r="H104"/>
      <c r="I104"/>
      <c r="J104" s="272"/>
      <c r="K104" s="289"/>
      <c r="L104" s="290" t="str">
        <f>VLOOKUP(J92,K92:L102,2,FALSE)</f>
        <v>lipiec-grudzień</v>
      </c>
      <c r="M104" s="283"/>
      <c r="N104" s="283"/>
      <c r="O104" s="283"/>
      <c r="P104" s="283"/>
      <c r="Q104" s="283"/>
      <c r="R104" s="283"/>
    </row>
    <row r="105" spans="4:18" hidden="1"/>
    <row r="106" spans="4:18" hidden="1"/>
    <row r="107" spans="4:18" hidden="1"/>
  </sheetData>
  <sheetProtection password="CA55" sheet="1" objects="1" scenarios="1" formatCells="0" formatColumns="0" formatRows="0"/>
  <mergeCells count="13">
    <mergeCell ref="K2:K3"/>
    <mergeCell ref="G5:I5"/>
    <mergeCell ref="J6:J7"/>
    <mergeCell ref="I6:I7"/>
    <mergeCell ref="B2:C2"/>
    <mergeCell ref="D2:F2"/>
    <mergeCell ref="E6:E7"/>
    <mergeCell ref="D6:D7"/>
    <mergeCell ref="C5:C7"/>
    <mergeCell ref="B5:B8"/>
    <mergeCell ref="H6:H7"/>
    <mergeCell ref="J2:J4"/>
    <mergeCell ref="G3:I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C6"/>
  <sheetViews>
    <sheetView workbookViewId="0">
      <selection activeCell="B6" sqref="B6"/>
    </sheetView>
  </sheetViews>
  <sheetFormatPr defaultRowHeight="15"/>
  <cols>
    <col min="2" max="2" width="32.28515625" customWidth="1"/>
    <col min="3" max="3" width="48.7109375" customWidth="1"/>
  </cols>
  <sheetData>
    <row r="2" spans="2:3">
      <c r="B2" s="729" t="s">
        <v>512</v>
      </c>
      <c r="C2" s="729"/>
    </row>
    <row r="3" spans="2:3" ht="43.9" customHeight="1">
      <c r="B3" s="730" t="s">
        <v>510</v>
      </c>
      <c r="C3" s="731" t="s">
        <v>511</v>
      </c>
    </row>
    <row r="5" spans="2:3">
      <c r="B5" s="733" t="s">
        <v>513</v>
      </c>
      <c r="C5" s="733"/>
    </row>
    <row r="6" spans="2:3">
      <c r="B6" t="s">
        <v>355</v>
      </c>
      <c r="C6" t="s">
        <v>514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W582"/>
  <sheetViews>
    <sheetView topLeftCell="A44" zoomScale="70" zoomScaleNormal="70" zoomScaleSheetLayoutView="50" workbookViewId="0">
      <selection activeCell="A77" sqref="A77:XFD77"/>
    </sheetView>
  </sheetViews>
  <sheetFormatPr defaultColWidth="9.140625" defaultRowHeight="12.75"/>
  <cols>
    <col min="1" max="1" width="5.140625" style="153" customWidth="1"/>
    <col min="2" max="2" width="5.28515625" style="301" customWidth="1"/>
    <col min="3" max="3" width="41.5703125" style="301" customWidth="1"/>
    <col min="4" max="4" width="21.5703125" style="301" customWidth="1"/>
    <col min="5" max="5" width="24" style="301" customWidth="1"/>
    <col min="6" max="6" width="23" style="301" customWidth="1"/>
    <col min="7" max="7" width="5.7109375" style="301" customWidth="1"/>
    <col min="8" max="8" width="49.140625" style="301" customWidth="1"/>
    <col min="9" max="10" width="21" style="301" customWidth="1"/>
    <col min="11" max="11" width="20.5703125" style="301" customWidth="1"/>
    <col min="12" max="12" width="2.85546875" style="153" customWidth="1"/>
    <col min="13" max="19" width="9.140625" style="153"/>
    <col min="20" max="20" width="0" style="301" hidden="1" customWidth="1"/>
    <col min="21" max="21" width="8.5703125" style="301" hidden="1" customWidth="1"/>
    <col min="22" max="25" width="0" style="301" hidden="1" customWidth="1"/>
    <col min="26" max="16384" width="9.140625" style="301"/>
  </cols>
  <sheetData>
    <row r="1" spans="2:15" s="153" customFormat="1" ht="24" customHeight="1">
      <c r="C1" s="300" t="str">
        <f>'1_RZIS_kalkulacyjny'!B1</f>
        <v>Pożyczka Rozwojowa - Formularz projekcji finansowych dla pełnej księgowości (rachunek zysków i strat – wariant kalkulacyjny).</v>
      </c>
    </row>
    <row r="2" spans="2:15" ht="18" customHeight="1">
      <c r="B2" s="776" t="s">
        <v>234</v>
      </c>
      <c r="C2" s="776"/>
      <c r="D2" s="776"/>
      <c r="E2" s="776"/>
      <c r="F2" s="776"/>
      <c r="G2" s="780" t="str">
        <f>'1_RZIS_kalkulacyjny'!D2</f>
        <v>wpisz tu nazwę firmy w akuszu 1</v>
      </c>
      <c r="H2" s="781"/>
      <c r="I2" s="781"/>
      <c r="J2" s="781"/>
      <c r="K2" s="782"/>
    </row>
    <row r="3" spans="2:15" ht="14.1" customHeight="1">
      <c r="B3" s="779" t="s">
        <v>233</v>
      </c>
      <c r="C3" s="779"/>
      <c r="D3" s="788" t="str">
        <f>'1_RZIS_kalkulacyjny'!D5</f>
        <v>okres ubiegły</v>
      </c>
      <c r="E3" s="788" t="str">
        <f>'1_RZIS_kalkulacyjny'!E5</f>
        <v>okres ubiegły</v>
      </c>
      <c r="F3" s="302">
        <f>'1_RZIS_kalkulacyjny'!F6</f>
        <v>2026</v>
      </c>
      <c r="G3" s="779" t="s">
        <v>232</v>
      </c>
      <c r="H3" s="779"/>
      <c r="I3" s="303" t="str">
        <f>D3</f>
        <v>okres ubiegły</v>
      </c>
      <c r="J3" s="303" t="str">
        <f>E3</f>
        <v>okres ubiegły</v>
      </c>
      <c r="K3" s="303">
        <f>F3</f>
        <v>2026</v>
      </c>
    </row>
    <row r="4" spans="2:15">
      <c r="B4" s="784" t="s">
        <v>117</v>
      </c>
      <c r="C4" s="786" t="s">
        <v>231</v>
      </c>
      <c r="D4" s="789"/>
      <c r="E4" s="789"/>
      <c r="F4" s="304" t="str">
        <f>'1_RZIS_kalkulacyjny'!F7</f>
        <v>styczeń-czerwiec</v>
      </c>
      <c r="G4" s="784" t="s">
        <v>117</v>
      </c>
      <c r="H4" s="783" t="s">
        <v>230</v>
      </c>
      <c r="I4" s="777" t="s">
        <v>337</v>
      </c>
      <c r="J4" s="778"/>
      <c r="K4" s="304" t="str">
        <f>F4</f>
        <v>styczeń-czerwiec</v>
      </c>
    </row>
    <row r="5" spans="2:15">
      <c r="B5" s="784"/>
      <c r="C5" s="786"/>
      <c r="D5" s="787">
        <f>'1_RZIS_kalkulacyjny'!D6</f>
        <v>2024</v>
      </c>
      <c r="E5" s="787">
        <f>'1_RZIS_kalkulacyjny'!E6</f>
        <v>2025</v>
      </c>
      <c r="F5" s="787">
        <f>'1_RZIS_kalkulacyjny'!F6</f>
        <v>2026</v>
      </c>
      <c r="G5" s="784"/>
      <c r="H5" s="783"/>
      <c r="I5" s="785">
        <f>D5</f>
        <v>2024</v>
      </c>
      <c r="J5" s="785">
        <f>E5</f>
        <v>2025</v>
      </c>
      <c r="K5" s="785">
        <f>F5</f>
        <v>2026</v>
      </c>
    </row>
    <row r="6" spans="2:15">
      <c r="B6" s="784"/>
      <c r="C6" s="786"/>
      <c r="D6" s="787"/>
      <c r="E6" s="787"/>
      <c r="F6" s="787"/>
      <c r="G6" s="784"/>
      <c r="H6" s="783"/>
      <c r="I6" s="785"/>
      <c r="J6" s="785"/>
      <c r="K6" s="785"/>
    </row>
    <row r="7" spans="2:15" hidden="1">
      <c r="B7" s="304">
        <v>1</v>
      </c>
      <c r="C7" s="304">
        <v>2</v>
      </c>
      <c r="D7" s="304">
        <v>3</v>
      </c>
      <c r="E7" s="304">
        <v>4</v>
      </c>
      <c r="F7" s="304">
        <v>5</v>
      </c>
      <c r="G7" s="304">
        <v>6</v>
      </c>
      <c r="H7" s="304">
        <v>7</v>
      </c>
      <c r="I7" s="304">
        <v>8</v>
      </c>
      <c r="J7" s="304">
        <v>9</v>
      </c>
      <c r="K7" s="304">
        <v>10</v>
      </c>
    </row>
    <row r="8" spans="2:15" ht="17.100000000000001" customHeight="1">
      <c r="B8" s="305" t="s">
        <v>229</v>
      </c>
      <c r="C8" s="305" t="s">
        <v>228</v>
      </c>
      <c r="D8" s="306">
        <f>D9+D14+D23+D27+D47</f>
        <v>0</v>
      </c>
      <c r="E8" s="306">
        <f>E9+E14+E23+E27+E47</f>
        <v>0</v>
      </c>
      <c r="F8" s="306">
        <f>F9+F14+F23+F27+F47</f>
        <v>0</v>
      </c>
      <c r="G8" s="305" t="s">
        <v>116</v>
      </c>
      <c r="H8" s="307" t="s">
        <v>227</v>
      </c>
      <c r="I8" s="308">
        <f>I10+I9+I12+I14+I17+I18+I19</f>
        <v>0</v>
      </c>
      <c r="J8" s="308">
        <f>J10+J9+J12+J14+J17+J18+J19</f>
        <v>0</v>
      </c>
      <c r="K8" s="308">
        <f>K10+K9+K12+K14+K17+K18+K19</f>
        <v>0</v>
      </c>
    </row>
    <row r="9" spans="2:15" ht="29.25" customHeight="1">
      <c r="B9" s="309" t="s">
        <v>174</v>
      </c>
      <c r="C9" s="310" t="s">
        <v>226</v>
      </c>
      <c r="D9" s="311">
        <f>D10+D11+D12+D13</f>
        <v>0</v>
      </c>
      <c r="E9" s="311">
        <f>E10+E11+E12+E13</f>
        <v>0</v>
      </c>
      <c r="F9" s="311">
        <f>F10+F11+F12+F13</f>
        <v>0</v>
      </c>
      <c r="G9" s="312" t="s">
        <v>174</v>
      </c>
      <c r="H9" s="313" t="s">
        <v>225</v>
      </c>
      <c r="I9" s="314">
        <v>0</v>
      </c>
      <c r="J9" s="314">
        <v>0</v>
      </c>
      <c r="K9" s="314">
        <v>0</v>
      </c>
      <c r="L9" s="793"/>
      <c r="M9" s="793"/>
      <c r="N9" s="793"/>
      <c r="O9" s="315"/>
    </row>
    <row r="10" spans="2:15" ht="18" customHeight="1">
      <c r="B10" s="304"/>
      <c r="C10" s="316" t="s">
        <v>224</v>
      </c>
      <c r="D10" s="314">
        <v>0</v>
      </c>
      <c r="E10" s="314">
        <v>0</v>
      </c>
      <c r="F10" s="314">
        <v>0</v>
      </c>
      <c r="G10" s="309" t="s">
        <v>165</v>
      </c>
      <c r="H10" s="313" t="s">
        <v>432</v>
      </c>
      <c r="I10" s="314">
        <v>0</v>
      </c>
      <c r="J10" s="314">
        <v>0</v>
      </c>
      <c r="K10" s="314">
        <v>0</v>
      </c>
    </row>
    <row r="11" spans="2:15" ht="24">
      <c r="B11" s="304"/>
      <c r="C11" s="316" t="s">
        <v>223</v>
      </c>
      <c r="D11" s="314">
        <v>0</v>
      </c>
      <c r="E11" s="314">
        <v>0</v>
      </c>
      <c r="F11" s="314">
        <v>0</v>
      </c>
      <c r="G11" s="304"/>
      <c r="H11" s="317" t="s">
        <v>433</v>
      </c>
      <c r="I11" s="318">
        <v>0</v>
      </c>
      <c r="J11" s="318">
        <v>0</v>
      </c>
      <c r="K11" s="318">
        <v>0</v>
      </c>
    </row>
    <row r="12" spans="2:15" ht="15">
      <c r="B12" s="304"/>
      <c r="C12" s="319" t="s">
        <v>222</v>
      </c>
      <c r="D12" s="314">
        <v>0</v>
      </c>
      <c r="E12" s="314">
        <v>0</v>
      </c>
      <c r="F12" s="314">
        <v>0</v>
      </c>
      <c r="G12" s="309" t="s">
        <v>142</v>
      </c>
      <c r="H12" s="320" t="s">
        <v>434</v>
      </c>
      <c r="I12" s="318">
        <v>0</v>
      </c>
      <c r="J12" s="318">
        <v>0</v>
      </c>
      <c r="K12" s="318">
        <v>0</v>
      </c>
    </row>
    <row r="13" spans="2:15" ht="15">
      <c r="B13" s="304" t="s">
        <v>221</v>
      </c>
      <c r="C13" s="319" t="s">
        <v>220</v>
      </c>
      <c r="D13" s="314">
        <v>0</v>
      </c>
      <c r="E13" s="314">
        <v>0</v>
      </c>
      <c r="F13" s="314">
        <v>0</v>
      </c>
      <c r="G13" s="304"/>
      <c r="H13" s="321" t="s">
        <v>435</v>
      </c>
      <c r="I13" s="318">
        <v>0</v>
      </c>
      <c r="J13" s="318">
        <v>0</v>
      </c>
      <c r="K13" s="318">
        <v>0</v>
      </c>
    </row>
    <row r="14" spans="2:15" ht="15" customHeight="1">
      <c r="B14" s="309" t="s">
        <v>165</v>
      </c>
      <c r="C14" s="322" t="s">
        <v>219</v>
      </c>
      <c r="D14" s="311">
        <f>D15+D21+D22</f>
        <v>0</v>
      </c>
      <c r="E14" s="311">
        <f>E15+E21+E22</f>
        <v>0</v>
      </c>
      <c r="F14" s="311">
        <f>F15+F21+F22</f>
        <v>0</v>
      </c>
      <c r="G14" s="309" t="s">
        <v>436</v>
      </c>
      <c r="H14" s="323" t="s">
        <v>215</v>
      </c>
      <c r="I14" s="324">
        <v>0</v>
      </c>
      <c r="J14" s="324">
        <v>0</v>
      </c>
      <c r="K14" s="324">
        <v>0</v>
      </c>
    </row>
    <row r="15" spans="2:15" ht="15">
      <c r="B15" s="304"/>
      <c r="C15" s="325" t="s">
        <v>218</v>
      </c>
      <c r="D15" s="326">
        <f>SUM(D16:D20)</f>
        <v>0</v>
      </c>
      <c r="E15" s="326">
        <f>SUM(E16:E20)</f>
        <v>0</v>
      </c>
      <c r="F15" s="326">
        <f>SUM(F16:F20)</f>
        <v>0</v>
      </c>
      <c r="G15" s="304"/>
      <c r="H15" s="321" t="s">
        <v>437</v>
      </c>
      <c r="I15" s="324">
        <v>0</v>
      </c>
      <c r="J15" s="324">
        <v>0</v>
      </c>
      <c r="K15" s="324">
        <v>0</v>
      </c>
    </row>
    <row r="16" spans="2:15" ht="15">
      <c r="B16" s="304"/>
      <c r="C16" s="321" t="s">
        <v>217</v>
      </c>
      <c r="D16" s="314">
        <v>0</v>
      </c>
      <c r="E16" s="314">
        <v>0</v>
      </c>
      <c r="F16" s="314">
        <v>0</v>
      </c>
      <c r="G16" s="304"/>
      <c r="H16" s="325" t="s">
        <v>438</v>
      </c>
      <c r="I16" s="324">
        <v>0</v>
      </c>
      <c r="J16" s="324">
        <v>0</v>
      </c>
      <c r="K16" s="324">
        <v>0</v>
      </c>
    </row>
    <row r="17" spans="2:11" ht="15">
      <c r="B17" s="304"/>
      <c r="C17" s="325" t="s">
        <v>214</v>
      </c>
      <c r="D17" s="314">
        <v>0</v>
      </c>
      <c r="E17" s="314">
        <v>0</v>
      </c>
      <c r="F17" s="314">
        <v>0</v>
      </c>
      <c r="G17" s="309" t="s">
        <v>182</v>
      </c>
      <c r="H17" s="323" t="s">
        <v>211</v>
      </c>
      <c r="I17" s="327">
        <v>0</v>
      </c>
      <c r="J17" s="327">
        <v>0</v>
      </c>
      <c r="K17" s="327">
        <v>0</v>
      </c>
    </row>
    <row r="18" spans="2:11" ht="15">
      <c r="B18" s="304"/>
      <c r="C18" s="316" t="s">
        <v>213</v>
      </c>
      <c r="D18" s="314">
        <v>0</v>
      </c>
      <c r="E18" s="314">
        <v>0</v>
      </c>
      <c r="F18" s="314">
        <v>0</v>
      </c>
      <c r="G18" s="309" t="s">
        <v>216</v>
      </c>
      <c r="H18" s="323" t="s">
        <v>208</v>
      </c>
      <c r="I18" s="326">
        <f>'1_RZIS_kalkulacyjny'!D57</f>
        <v>0</v>
      </c>
      <c r="J18" s="326">
        <f>'1_RZIS_kalkulacyjny'!E57</f>
        <v>0</v>
      </c>
      <c r="K18" s="326">
        <f>'1_RZIS_kalkulacyjny'!F57</f>
        <v>0</v>
      </c>
    </row>
    <row r="19" spans="2:11" ht="15">
      <c r="B19" s="304"/>
      <c r="C19" s="316" t="s">
        <v>210</v>
      </c>
      <c r="D19" s="314">
        <v>0</v>
      </c>
      <c r="E19" s="314">
        <v>0</v>
      </c>
      <c r="F19" s="314">
        <v>0</v>
      </c>
      <c r="G19" s="309" t="s">
        <v>212</v>
      </c>
      <c r="H19" s="328" t="s">
        <v>205</v>
      </c>
      <c r="I19" s="327">
        <v>0</v>
      </c>
      <c r="J19" s="327">
        <v>0</v>
      </c>
      <c r="K19" s="327">
        <v>0</v>
      </c>
    </row>
    <row r="20" spans="2:11" ht="15">
      <c r="B20" s="304"/>
      <c r="C20" s="325" t="s">
        <v>209</v>
      </c>
      <c r="D20" s="314">
        <v>0</v>
      </c>
      <c r="E20" s="314">
        <v>0</v>
      </c>
      <c r="F20" s="314">
        <v>0</v>
      </c>
      <c r="G20" s="305" t="s">
        <v>177</v>
      </c>
      <c r="H20" s="329" t="s">
        <v>202</v>
      </c>
      <c r="I20" s="311">
        <f>I21+I29+I38+I62</f>
        <v>0</v>
      </c>
      <c r="J20" s="311">
        <f>J21+J29+J38+J62</f>
        <v>0</v>
      </c>
      <c r="K20" s="311">
        <f>K21+K29+K38+K62</f>
        <v>0</v>
      </c>
    </row>
    <row r="21" spans="2:11" ht="15">
      <c r="B21" s="304"/>
      <c r="C21" s="325" t="s">
        <v>207</v>
      </c>
      <c r="D21" s="314">
        <v>0</v>
      </c>
      <c r="E21" s="314">
        <v>0</v>
      </c>
      <c r="F21" s="314">
        <v>0</v>
      </c>
      <c r="G21" s="309" t="s">
        <v>174</v>
      </c>
      <c r="H21" s="313" t="s">
        <v>199</v>
      </c>
      <c r="I21" s="326">
        <f>I22+I23+I26</f>
        <v>0</v>
      </c>
      <c r="J21" s="326">
        <f>J22+J23+J26</f>
        <v>0</v>
      </c>
      <c r="K21" s="326">
        <f>K22+K23+K26</f>
        <v>0</v>
      </c>
    </row>
    <row r="22" spans="2:11" ht="15.75" customHeight="1">
      <c r="B22" s="304"/>
      <c r="C22" s="321" t="s">
        <v>206</v>
      </c>
      <c r="D22" s="314">
        <v>0</v>
      </c>
      <c r="E22" s="314">
        <v>0</v>
      </c>
      <c r="F22" s="314">
        <v>0</v>
      </c>
      <c r="G22" s="304"/>
      <c r="H22" s="319" t="s">
        <v>196</v>
      </c>
      <c r="I22" s="314">
        <v>0</v>
      </c>
      <c r="J22" s="314">
        <v>0</v>
      </c>
      <c r="K22" s="314">
        <v>0</v>
      </c>
    </row>
    <row r="23" spans="2:11" ht="15">
      <c r="B23" s="309" t="s">
        <v>142</v>
      </c>
      <c r="C23" s="313" t="s">
        <v>204</v>
      </c>
      <c r="D23" s="326">
        <f>D24+D25+D26</f>
        <v>0</v>
      </c>
      <c r="E23" s="326">
        <f>E24+E25+E26</f>
        <v>0</v>
      </c>
      <c r="F23" s="326">
        <f>F24+F25+F26</f>
        <v>0</v>
      </c>
      <c r="G23" s="304"/>
      <c r="H23" s="321" t="s">
        <v>194</v>
      </c>
      <c r="I23" s="326">
        <f>I24+I25</f>
        <v>0</v>
      </c>
      <c r="J23" s="326">
        <f>J24+J25</f>
        <v>0</v>
      </c>
      <c r="K23" s="326">
        <f>K24+K25</f>
        <v>0</v>
      </c>
    </row>
    <row r="24" spans="2:11" ht="15">
      <c r="B24" s="304"/>
      <c r="C24" s="325" t="s">
        <v>203</v>
      </c>
      <c r="D24" s="314">
        <v>0</v>
      </c>
      <c r="E24" s="314">
        <v>0</v>
      </c>
      <c r="F24" s="314">
        <v>0</v>
      </c>
      <c r="G24" s="304"/>
      <c r="H24" s="316" t="s">
        <v>193</v>
      </c>
      <c r="I24" s="314">
        <v>0</v>
      </c>
      <c r="J24" s="314">
        <v>0</v>
      </c>
      <c r="K24" s="314">
        <v>0</v>
      </c>
    </row>
    <row r="25" spans="2:11" ht="24">
      <c r="B25" s="304"/>
      <c r="C25" s="321" t="s">
        <v>422</v>
      </c>
      <c r="D25" s="314">
        <v>0</v>
      </c>
      <c r="E25" s="314">
        <v>0</v>
      </c>
      <c r="F25" s="314">
        <v>0</v>
      </c>
      <c r="G25" s="304"/>
      <c r="H25" s="316" t="s">
        <v>192</v>
      </c>
      <c r="I25" s="314">
        <v>0</v>
      </c>
      <c r="J25" s="314">
        <v>0</v>
      </c>
      <c r="K25" s="314">
        <v>0</v>
      </c>
    </row>
    <row r="26" spans="2:11" ht="15">
      <c r="B26" s="304"/>
      <c r="C26" s="330" t="s">
        <v>423</v>
      </c>
      <c r="D26" s="314">
        <v>0</v>
      </c>
      <c r="E26" s="314">
        <v>0</v>
      </c>
      <c r="F26" s="314">
        <v>0</v>
      </c>
      <c r="G26" s="304"/>
      <c r="H26" s="321" t="s">
        <v>191</v>
      </c>
      <c r="I26" s="326">
        <f>I27+I28</f>
        <v>0</v>
      </c>
      <c r="J26" s="326">
        <f>J27+J28</f>
        <v>0</v>
      </c>
      <c r="K26" s="326">
        <f>K27+K28</f>
        <v>0</v>
      </c>
    </row>
    <row r="27" spans="2:11" ht="15">
      <c r="B27" s="309" t="s">
        <v>121</v>
      </c>
      <c r="C27" s="313" t="s">
        <v>201</v>
      </c>
      <c r="D27" s="311">
        <f>D28+D29+D30+D46</f>
        <v>0</v>
      </c>
      <c r="E27" s="311">
        <f>E28+E29+E30+E46</f>
        <v>0</v>
      </c>
      <c r="F27" s="311">
        <f>F28+F29+F30+F46</f>
        <v>0</v>
      </c>
      <c r="G27" s="304"/>
      <c r="H27" s="325" t="s">
        <v>190</v>
      </c>
      <c r="I27" s="314">
        <v>0</v>
      </c>
      <c r="J27" s="314">
        <v>0</v>
      </c>
      <c r="K27" s="314">
        <v>0</v>
      </c>
    </row>
    <row r="28" spans="2:11" ht="15">
      <c r="B28" s="304"/>
      <c r="C28" s="325" t="s">
        <v>200</v>
      </c>
      <c r="D28" s="314">
        <v>0</v>
      </c>
      <c r="E28" s="314">
        <v>0</v>
      </c>
      <c r="F28" s="314">
        <v>0</v>
      </c>
      <c r="G28" s="304"/>
      <c r="H28" s="325" t="s">
        <v>189</v>
      </c>
      <c r="I28" s="314">
        <v>0</v>
      </c>
      <c r="J28" s="314">
        <v>0</v>
      </c>
      <c r="K28" s="314">
        <v>0</v>
      </c>
    </row>
    <row r="29" spans="2:11" ht="15">
      <c r="B29" s="304"/>
      <c r="C29" s="325" t="s">
        <v>198</v>
      </c>
      <c r="D29" s="314">
        <v>0</v>
      </c>
      <c r="E29" s="314">
        <v>0</v>
      </c>
      <c r="F29" s="314">
        <v>0</v>
      </c>
      <c r="G29" s="309" t="s">
        <v>165</v>
      </c>
      <c r="H29" s="313" t="s">
        <v>187</v>
      </c>
      <c r="I29" s="326">
        <f>I30+I32+I31</f>
        <v>0</v>
      </c>
      <c r="J29" s="326">
        <f>J30+J32+J31</f>
        <v>0</v>
      </c>
      <c r="K29" s="326">
        <f>K30+K32+K31</f>
        <v>0</v>
      </c>
    </row>
    <row r="30" spans="2:11" ht="20.100000000000001" customHeight="1">
      <c r="B30" s="304"/>
      <c r="C30" s="321" t="s">
        <v>197</v>
      </c>
      <c r="D30" s="326">
        <f>D31+D41+D36</f>
        <v>0</v>
      </c>
      <c r="E30" s="326">
        <f>E31+E41+E36</f>
        <v>0</v>
      </c>
      <c r="F30" s="326">
        <f>F31+F41+F36</f>
        <v>0</v>
      </c>
      <c r="G30" s="304"/>
      <c r="H30" s="321" t="s">
        <v>171</v>
      </c>
      <c r="I30" s="314">
        <v>0</v>
      </c>
      <c r="J30" s="314">
        <v>0</v>
      </c>
      <c r="K30" s="314">
        <v>0</v>
      </c>
    </row>
    <row r="31" spans="2:11" ht="28.5" customHeight="1">
      <c r="B31" s="304"/>
      <c r="C31" s="321" t="s">
        <v>195</v>
      </c>
      <c r="D31" s="326">
        <f>SUM(D32:D35)</f>
        <v>0</v>
      </c>
      <c r="E31" s="326">
        <f>SUM(E32:E35)</f>
        <v>0</v>
      </c>
      <c r="F31" s="326">
        <f>SUM(F32:F35)</f>
        <v>0</v>
      </c>
      <c r="G31" s="304"/>
      <c r="H31" s="317" t="s">
        <v>439</v>
      </c>
      <c r="I31" s="331">
        <v>0</v>
      </c>
      <c r="J31" s="331">
        <v>0</v>
      </c>
      <c r="K31" s="331">
        <v>0</v>
      </c>
    </row>
    <row r="32" spans="2:11" ht="16.5" customHeight="1">
      <c r="B32" s="304"/>
      <c r="C32" s="321" t="s">
        <v>188</v>
      </c>
      <c r="D32" s="314">
        <v>0</v>
      </c>
      <c r="E32" s="314">
        <v>0</v>
      </c>
      <c r="F32" s="314">
        <v>0</v>
      </c>
      <c r="G32" s="304"/>
      <c r="H32" s="321" t="s">
        <v>440</v>
      </c>
      <c r="I32" s="326">
        <f>I33+I34+I35+I37+I36</f>
        <v>0</v>
      </c>
      <c r="J32" s="326">
        <f>J33+J34+J35+J37+J36</f>
        <v>0</v>
      </c>
      <c r="K32" s="326">
        <f>K33+K34+K35+K37+K36</f>
        <v>0</v>
      </c>
    </row>
    <row r="33" spans="2:11" ht="16.5" customHeight="1">
      <c r="B33" s="304"/>
      <c r="C33" s="321" t="s">
        <v>186</v>
      </c>
      <c r="D33" s="314">
        <v>0</v>
      </c>
      <c r="E33" s="314">
        <v>0</v>
      </c>
      <c r="F33" s="314">
        <v>0</v>
      </c>
      <c r="G33" s="309"/>
      <c r="H33" s="321" t="s">
        <v>161</v>
      </c>
      <c r="I33" s="314">
        <v>0</v>
      </c>
      <c r="J33" s="314">
        <v>0</v>
      </c>
      <c r="K33" s="314">
        <v>0</v>
      </c>
    </row>
    <row r="34" spans="2:11" ht="15">
      <c r="B34" s="304"/>
      <c r="C34" s="321" t="s">
        <v>185</v>
      </c>
      <c r="D34" s="314">
        <v>0</v>
      </c>
      <c r="E34" s="314">
        <v>0</v>
      </c>
      <c r="F34" s="314">
        <v>0</v>
      </c>
      <c r="G34" s="304"/>
      <c r="H34" s="321" t="s">
        <v>180</v>
      </c>
      <c r="I34" s="314">
        <v>0</v>
      </c>
      <c r="J34" s="314">
        <v>0</v>
      </c>
      <c r="K34" s="314">
        <v>0</v>
      </c>
    </row>
    <row r="35" spans="2:11" ht="16.5" customHeight="1">
      <c r="B35" s="304"/>
      <c r="C35" s="321" t="s">
        <v>184</v>
      </c>
      <c r="D35" s="314">
        <v>0</v>
      </c>
      <c r="E35" s="314">
        <v>0</v>
      </c>
      <c r="F35" s="314">
        <v>0</v>
      </c>
      <c r="G35" s="304"/>
      <c r="H35" s="325" t="s">
        <v>159</v>
      </c>
      <c r="I35" s="314">
        <v>0</v>
      </c>
      <c r="J35" s="314">
        <v>0</v>
      </c>
      <c r="K35" s="314">
        <v>0</v>
      </c>
    </row>
    <row r="36" spans="2:11" ht="23.45" customHeight="1">
      <c r="B36" s="304"/>
      <c r="C36" s="321" t="s">
        <v>424</v>
      </c>
      <c r="D36" s="326">
        <f>SUM(D37:D40)</f>
        <v>0</v>
      </c>
      <c r="E36" s="326">
        <f>SUM(E37:E40)</f>
        <v>0</v>
      </c>
      <c r="F36" s="326">
        <f>SUM(F37:F40)</f>
        <v>0</v>
      </c>
      <c r="G36" s="304"/>
      <c r="H36" s="317" t="s">
        <v>441</v>
      </c>
      <c r="I36" s="314">
        <v>0</v>
      </c>
      <c r="J36" s="314">
        <v>0</v>
      </c>
      <c r="K36" s="314">
        <v>0</v>
      </c>
    </row>
    <row r="37" spans="2:11" ht="16.5" customHeight="1">
      <c r="B37" s="304"/>
      <c r="C37" s="332" t="s">
        <v>188</v>
      </c>
      <c r="D37" s="314">
        <v>0</v>
      </c>
      <c r="E37" s="314">
        <v>0</v>
      </c>
      <c r="F37" s="314">
        <v>0</v>
      </c>
      <c r="G37" s="304"/>
      <c r="H37" s="321" t="s">
        <v>178</v>
      </c>
      <c r="I37" s="314">
        <v>0</v>
      </c>
      <c r="J37" s="314">
        <v>0</v>
      </c>
      <c r="K37" s="314">
        <v>0</v>
      </c>
    </row>
    <row r="38" spans="2:11" ht="30.6" customHeight="1">
      <c r="B38" s="304"/>
      <c r="C38" s="321" t="s">
        <v>186</v>
      </c>
      <c r="D38" s="314">
        <v>0</v>
      </c>
      <c r="E38" s="314">
        <v>0</v>
      </c>
      <c r="F38" s="314">
        <v>0</v>
      </c>
      <c r="G38" s="309" t="s">
        <v>142</v>
      </c>
      <c r="H38" s="323" t="s">
        <v>175</v>
      </c>
      <c r="I38" s="311">
        <f>I39+I49+I61+I44</f>
        <v>0</v>
      </c>
      <c r="J38" s="311">
        <f>J39+J49+J61+J44</f>
        <v>0</v>
      </c>
      <c r="K38" s="311">
        <f>K39+K49+K61+K44</f>
        <v>0</v>
      </c>
    </row>
    <row r="39" spans="2:11" ht="16.5" customHeight="1">
      <c r="B39" s="304"/>
      <c r="C39" s="332" t="s">
        <v>185</v>
      </c>
      <c r="D39" s="314">
        <v>0</v>
      </c>
      <c r="E39" s="314">
        <v>0</v>
      </c>
      <c r="F39" s="314">
        <v>0</v>
      </c>
      <c r="G39" s="304"/>
      <c r="H39" s="321" t="s">
        <v>171</v>
      </c>
      <c r="I39" s="326">
        <f>I40+I43</f>
        <v>0</v>
      </c>
      <c r="J39" s="326">
        <f>J40+J43</f>
        <v>0</v>
      </c>
      <c r="K39" s="326">
        <f>K40+K43</f>
        <v>0</v>
      </c>
    </row>
    <row r="40" spans="2:11" ht="16.5" customHeight="1">
      <c r="B40" s="304"/>
      <c r="C40" s="321" t="s">
        <v>184</v>
      </c>
      <c r="D40" s="314">
        <v>0</v>
      </c>
      <c r="E40" s="314">
        <v>0</v>
      </c>
      <c r="F40" s="314">
        <v>0</v>
      </c>
      <c r="G40" s="304"/>
      <c r="H40" s="325" t="s">
        <v>169</v>
      </c>
      <c r="I40" s="326">
        <f>I41+I42</f>
        <v>0</v>
      </c>
      <c r="J40" s="326">
        <f>J41+J42</f>
        <v>0</v>
      </c>
      <c r="K40" s="326">
        <f>K41+K42</f>
        <v>0</v>
      </c>
    </row>
    <row r="41" spans="2:11" ht="16.5" customHeight="1">
      <c r="B41" s="304"/>
      <c r="C41" s="321" t="s">
        <v>425</v>
      </c>
      <c r="D41" s="326">
        <f>D42+D43+D44+D45</f>
        <v>0</v>
      </c>
      <c r="E41" s="326">
        <f>E42+E43+E44+E45</f>
        <v>0</v>
      </c>
      <c r="F41" s="326">
        <f>F42+F43+F44+F45</f>
        <v>0</v>
      </c>
      <c r="G41" s="304"/>
      <c r="H41" s="321" t="s">
        <v>156</v>
      </c>
      <c r="I41" s="331">
        <v>0</v>
      </c>
      <c r="J41" s="331">
        <v>0</v>
      </c>
      <c r="K41" s="331">
        <v>0</v>
      </c>
    </row>
    <row r="42" spans="2:11" ht="16.5" customHeight="1">
      <c r="B42" s="304"/>
      <c r="C42" s="321" t="s">
        <v>188</v>
      </c>
      <c r="D42" s="314">
        <v>0</v>
      </c>
      <c r="E42" s="314">
        <v>0</v>
      </c>
      <c r="F42" s="314">
        <v>0</v>
      </c>
      <c r="G42" s="304"/>
      <c r="H42" s="321" t="s">
        <v>155</v>
      </c>
      <c r="I42" s="314">
        <v>0</v>
      </c>
      <c r="J42" s="314">
        <v>0</v>
      </c>
      <c r="K42" s="314">
        <v>0</v>
      </c>
    </row>
    <row r="43" spans="2:11" ht="16.5" customHeight="1">
      <c r="B43" s="304"/>
      <c r="C43" s="321" t="s">
        <v>186</v>
      </c>
      <c r="D43" s="314">
        <v>0</v>
      </c>
      <c r="E43" s="314">
        <v>0</v>
      </c>
      <c r="F43" s="314">
        <v>0</v>
      </c>
      <c r="G43" s="304"/>
      <c r="H43" s="321" t="s">
        <v>157</v>
      </c>
      <c r="I43" s="314">
        <v>0</v>
      </c>
      <c r="J43" s="314">
        <v>0</v>
      </c>
      <c r="K43" s="314">
        <v>0</v>
      </c>
    </row>
    <row r="44" spans="2:11" ht="24.95" customHeight="1">
      <c r="B44" s="304"/>
      <c r="C44" s="321" t="s">
        <v>185</v>
      </c>
      <c r="D44" s="314">
        <v>0</v>
      </c>
      <c r="E44" s="314">
        <v>0</v>
      </c>
      <c r="F44" s="314">
        <v>0</v>
      </c>
      <c r="G44" s="304"/>
      <c r="H44" s="321" t="s">
        <v>442</v>
      </c>
      <c r="I44" s="326">
        <f>I45+I48</f>
        <v>0</v>
      </c>
      <c r="J44" s="326">
        <f>J45+J48</f>
        <v>0</v>
      </c>
      <c r="K44" s="326">
        <f>K45+K48</f>
        <v>0</v>
      </c>
    </row>
    <row r="45" spans="2:11" ht="23.1" customHeight="1">
      <c r="B45" s="304"/>
      <c r="C45" s="321" t="s">
        <v>184</v>
      </c>
      <c r="D45" s="314">
        <v>0</v>
      </c>
      <c r="E45" s="314">
        <v>0</v>
      </c>
      <c r="F45" s="314">
        <v>0</v>
      </c>
      <c r="G45" s="304"/>
      <c r="H45" s="325" t="s">
        <v>443</v>
      </c>
      <c r="I45" s="326">
        <f>I46+I47</f>
        <v>0</v>
      </c>
      <c r="J45" s="326">
        <f>J46+J47</f>
        <v>0</v>
      </c>
      <c r="K45" s="326">
        <f>K46+K47</f>
        <v>0</v>
      </c>
    </row>
    <row r="46" spans="2:11" ht="15">
      <c r="B46" s="304"/>
      <c r="C46" s="321" t="s">
        <v>183</v>
      </c>
      <c r="D46" s="314">
        <v>0</v>
      </c>
      <c r="E46" s="314">
        <v>0</v>
      </c>
      <c r="F46" s="314">
        <v>0</v>
      </c>
      <c r="G46" s="304"/>
      <c r="H46" s="321" t="s">
        <v>156</v>
      </c>
      <c r="I46" s="333">
        <v>0</v>
      </c>
      <c r="J46" s="333">
        <v>0</v>
      </c>
      <c r="K46" s="333">
        <v>0</v>
      </c>
    </row>
    <row r="47" spans="2:11" ht="15">
      <c r="B47" s="309" t="s">
        <v>182</v>
      </c>
      <c r="C47" s="323" t="s">
        <v>181</v>
      </c>
      <c r="D47" s="326">
        <f>D48+D49</f>
        <v>0</v>
      </c>
      <c r="E47" s="326">
        <f>E48+E49</f>
        <v>0</v>
      </c>
      <c r="F47" s="326">
        <f>F48+F49</f>
        <v>0</v>
      </c>
      <c r="G47" s="304"/>
      <c r="H47" s="325" t="s">
        <v>155</v>
      </c>
      <c r="I47" s="333">
        <v>0</v>
      </c>
      <c r="J47" s="333">
        <v>0</v>
      </c>
      <c r="K47" s="333">
        <v>0</v>
      </c>
    </row>
    <row r="48" spans="2:11" ht="16.5" customHeight="1">
      <c r="B48" s="304"/>
      <c r="C48" s="325" t="s">
        <v>179</v>
      </c>
      <c r="D48" s="314">
        <v>0</v>
      </c>
      <c r="E48" s="314">
        <v>0</v>
      </c>
      <c r="F48" s="314">
        <v>0</v>
      </c>
      <c r="G48" s="304"/>
      <c r="H48" s="321" t="s">
        <v>157</v>
      </c>
      <c r="I48" s="333">
        <v>0</v>
      </c>
      <c r="J48" s="333">
        <v>0</v>
      </c>
      <c r="K48" s="333">
        <v>0</v>
      </c>
    </row>
    <row r="49" spans="2:11" ht="16.5" customHeight="1">
      <c r="B49" s="304"/>
      <c r="C49" s="325" t="s">
        <v>136</v>
      </c>
      <c r="D49" s="314">
        <v>0</v>
      </c>
      <c r="E49" s="314">
        <v>0</v>
      </c>
      <c r="F49" s="314">
        <v>0</v>
      </c>
      <c r="G49" s="304"/>
      <c r="H49" s="321" t="s">
        <v>163</v>
      </c>
      <c r="I49" s="326">
        <f>SUM(I50:I53)+SUM(I56:I60)</f>
        <v>0</v>
      </c>
      <c r="J49" s="326">
        <f>SUM(J50:J53)+SUM(J56:J60)</f>
        <v>0</v>
      </c>
      <c r="K49" s="326">
        <f>SUM(K50:K53)+SUM(K56:K60)</f>
        <v>0</v>
      </c>
    </row>
    <row r="50" spans="2:11" ht="15">
      <c r="B50" s="305" t="s">
        <v>177</v>
      </c>
      <c r="C50" s="305" t="s">
        <v>176</v>
      </c>
      <c r="D50" s="311">
        <f>D51+D57+D75+D92</f>
        <v>0</v>
      </c>
      <c r="E50" s="311">
        <f>E51+E57+E75+E92</f>
        <v>0</v>
      </c>
      <c r="F50" s="311">
        <f>F51+F57+F75+F92</f>
        <v>0</v>
      </c>
      <c r="G50" s="304"/>
      <c r="H50" s="325" t="s">
        <v>161</v>
      </c>
      <c r="I50" s="314">
        <v>0</v>
      </c>
      <c r="J50" s="314">
        <v>0</v>
      </c>
      <c r="K50" s="314">
        <v>0</v>
      </c>
    </row>
    <row r="51" spans="2:11" ht="15">
      <c r="B51" s="309" t="s">
        <v>174</v>
      </c>
      <c r="C51" s="313" t="s">
        <v>173</v>
      </c>
      <c r="D51" s="311">
        <f>SUM(D52:D56)</f>
        <v>0</v>
      </c>
      <c r="E51" s="311">
        <f>SUM(E52:E56)</f>
        <v>0</v>
      </c>
      <c r="F51" s="311">
        <f>SUM(F52:F56)</f>
        <v>0</v>
      </c>
      <c r="G51" s="304"/>
      <c r="H51" s="325" t="s">
        <v>160</v>
      </c>
      <c r="I51" s="314">
        <v>0</v>
      </c>
      <c r="J51" s="314">
        <v>0</v>
      </c>
      <c r="K51" s="314">
        <v>0</v>
      </c>
    </row>
    <row r="52" spans="2:11" ht="15">
      <c r="B52" s="304"/>
      <c r="C52" s="316" t="s">
        <v>172</v>
      </c>
      <c r="D52" s="314">
        <v>0</v>
      </c>
      <c r="E52" s="314">
        <v>0</v>
      </c>
      <c r="F52" s="314">
        <v>0</v>
      </c>
      <c r="G52" s="304"/>
      <c r="H52" s="321" t="s">
        <v>159</v>
      </c>
      <c r="I52" s="314">
        <v>0</v>
      </c>
      <c r="J52" s="314">
        <v>0</v>
      </c>
      <c r="K52" s="314">
        <v>0</v>
      </c>
    </row>
    <row r="53" spans="2:11" ht="15">
      <c r="B53" s="304"/>
      <c r="C53" s="316" t="s">
        <v>170</v>
      </c>
      <c r="D53" s="314">
        <v>0</v>
      </c>
      <c r="E53" s="314">
        <v>0</v>
      </c>
      <c r="F53" s="314">
        <v>0</v>
      </c>
      <c r="G53" s="304"/>
      <c r="H53" s="325" t="s">
        <v>158</v>
      </c>
      <c r="I53" s="326">
        <f>I54+I55</f>
        <v>0</v>
      </c>
      <c r="J53" s="326">
        <f>J54+J55</f>
        <v>0</v>
      </c>
      <c r="K53" s="326">
        <f>K54+K55</f>
        <v>0</v>
      </c>
    </row>
    <row r="54" spans="2:11" ht="15">
      <c r="B54" s="304"/>
      <c r="C54" s="325" t="s">
        <v>168</v>
      </c>
      <c r="D54" s="314">
        <v>0</v>
      </c>
      <c r="E54" s="314">
        <v>0</v>
      </c>
      <c r="F54" s="314">
        <v>0</v>
      </c>
      <c r="G54" s="304"/>
      <c r="H54" s="321" t="s">
        <v>156</v>
      </c>
      <c r="I54" s="314">
        <v>0</v>
      </c>
      <c r="J54" s="314">
        <v>0</v>
      </c>
      <c r="K54" s="314">
        <v>0</v>
      </c>
    </row>
    <row r="55" spans="2:11" ht="16.5" customHeight="1">
      <c r="B55" s="304"/>
      <c r="C55" s="325" t="s">
        <v>167</v>
      </c>
      <c r="D55" s="314">
        <v>0</v>
      </c>
      <c r="E55" s="314">
        <v>0</v>
      </c>
      <c r="F55" s="314">
        <v>0</v>
      </c>
      <c r="G55" s="334"/>
      <c r="H55" s="321" t="s">
        <v>155</v>
      </c>
      <c r="I55" s="314">
        <v>0</v>
      </c>
      <c r="J55" s="314">
        <v>0</v>
      </c>
      <c r="K55" s="314">
        <v>0</v>
      </c>
    </row>
    <row r="56" spans="2:11" ht="15">
      <c r="B56" s="304"/>
      <c r="C56" s="325" t="s">
        <v>166</v>
      </c>
      <c r="D56" s="314">
        <v>0</v>
      </c>
      <c r="E56" s="314">
        <v>0</v>
      </c>
      <c r="F56" s="314">
        <v>0</v>
      </c>
      <c r="G56" s="304"/>
      <c r="H56" s="319" t="s">
        <v>153</v>
      </c>
      <c r="I56" s="314">
        <v>0</v>
      </c>
      <c r="J56" s="314">
        <v>0</v>
      </c>
      <c r="K56" s="314">
        <v>0</v>
      </c>
    </row>
    <row r="57" spans="2:11" ht="15">
      <c r="B57" s="309" t="s">
        <v>165</v>
      </c>
      <c r="C57" s="322" t="s">
        <v>164</v>
      </c>
      <c r="D57" s="335">
        <f>D58+D68+D63</f>
        <v>0</v>
      </c>
      <c r="E57" s="335">
        <f>E58+E68+E63</f>
        <v>0</v>
      </c>
      <c r="F57" s="335">
        <f>F58+F68+F63</f>
        <v>0</v>
      </c>
      <c r="G57" s="304"/>
      <c r="H57" s="321" t="s">
        <v>151</v>
      </c>
      <c r="I57" s="314">
        <v>0</v>
      </c>
      <c r="J57" s="314">
        <v>0</v>
      </c>
      <c r="K57" s="314">
        <v>0</v>
      </c>
    </row>
    <row r="58" spans="2:11" ht="15">
      <c r="B58" s="304"/>
      <c r="C58" s="316" t="s">
        <v>162</v>
      </c>
      <c r="D58" s="326">
        <f>D59+D62</f>
        <v>0</v>
      </c>
      <c r="E58" s="326">
        <f>E59+E62</f>
        <v>0</v>
      </c>
      <c r="F58" s="326">
        <f>F59+F62</f>
        <v>0</v>
      </c>
      <c r="G58" s="304"/>
      <c r="H58" s="325" t="s">
        <v>149</v>
      </c>
      <c r="I58" s="314">
        <v>0</v>
      </c>
      <c r="J58" s="314">
        <v>0</v>
      </c>
      <c r="K58" s="314">
        <v>0</v>
      </c>
    </row>
    <row r="59" spans="2:11" ht="15">
      <c r="B59" s="304"/>
      <c r="C59" s="321" t="s">
        <v>154</v>
      </c>
      <c r="D59" s="326">
        <f>D60+D61</f>
        <v>0</v>
      </c>
      <c r="E59" s="326">
        <f>E60+E61</f>
        <v>0</v>
      </c>
      <c r="F59" s="326">
        <f>F60+F61</f>
        <v>0</v>
      </c>
      <c r="G59" s="304"/>
      <c r="H59" s="321" t="s">
        <v>147</v>
      </c>
      <c r="I59" s="314">
        <v>0</v>
      </c>
      <c r="J59" s="314">
        <v>0</v>
      </c>
      <c r="K59" s="314">
        <v>0</v>
      </c>
    </row>
    <row r="60" spans="2:11" ht="15">
      <c r="B60" s="304"/>
      <c r="C60" s="321" t="s">
        <v>152</v>
      </c>
      <c r="D60" s="314">
        <v>0</v>
      </c>
      <c r="E60" s="314">
        <v>0</v>
      </c>
      <c r="F60" s="314">
        <v>0</v>
      </c>
      <c r="G60" s="304"/>
      <c r="H60" s="325" t="s">
        <v>145</v>
      </c>
      <c r="I60" s="314">
        <v>0</v>
      </c>
      <c r="J60" s="314">
        <v>0</v>
      </c>
      <c r="K60" s="314">
        <v>0</v>
      </c>
    </row>
    <row r="61" spans="2:11" ht="15">
      <c r="B61" s="304"/>
      <c r="C61" s="321" t="s">
        <v>150</v>
      </c>
      <c r="D61" s="314">
        <v>0</v>
      </c>
      <c r="E61" s="314">
        <v>0</v>
      </c>
      <c r="F61" s="314">
        <v>0</v>
      </c>
      <c r="G61" s="304"/>
      <c r="H61" s="321" t="s">
        <v>143</v>
      </c>
      <c r="I61" s="314">
        <v>0</v>
      </c>
      <c r="J61" s="314">
        <v>0</v>
      </c>
      <c r="K61" s="314">
        <v>0</v>
      </c>
    </row>
    <row r="62" spans="2:11" ht="15">
      <c r="B62" s="304"/>
      <c r="C62" s="321" t="s">
        <v>157</v>
      </c>
      <c r="D62" s="314">
        <v>0</v>
      </c>
      <c r="E62" s="314">
        <v>0</v>
      </c>
      <c r="F62" s="314">
        <v>0</v>
      </c>
      <c r="G62" s="309" t="s">
        <v>121</v>
      </c>
      <c r="H62" s="323" t="s">
        <v>140</v>
      </c>
      <c r="I62" s="311">
        <f>I63+I64</f>
        <v>0</v>
      </c>
      <c r="J62" s="311">
        <f>J63+J64</f>
        <v>0</v>
      </c>
      <c r="K62" s="311">
        <f>K63+K64</f>
        <v>0</v>
      </c>
    </row>
    <row r="63" spans="2:11" ht="29.1" customHeight="1">
      <c r="B63" s="304"/>
      <c r="C63" s="317" t="s">
        <v>426</v>
      </c>
      <c r="D63" s="326">
        <f>D64+D67</f>
        <v>0</v>
      </c>
      <c r="E63" s="326">
        <f>E64+E67</f>
        <v>0</v>
      </c>
      <c r="F63" s="326">
        <f>F64+F67</f>
        <v>0</v>
      </c>
      <c r="G63" s="304"/>
      <c r="H63" s="325" t="s">
        <v>138</v>
      </c>
      <c r="I63" s="314">
        <v>0</v>
      </c>
      <c r="J63" s="314">
        <v>0</v>
      </c>
      <c r="K63" s="314">
        <v>0</v>
      </c>
    </row>
    <row r="64" spans="2:11" ht="15">
      <c r="B64" s="304"/>
      <c r="C64" s="321" t="s">
        <v>154</v>
      </c>
      <c r="D64" s="326">
        <f>D65+D66</f>
        <v>0</v>
      </c>
      <c r="E64" s="326">
        <f>E65+E66</f>
        <v>0</v>
      </c>
      <c r="F64" s="326">
        <f>F65+F66</f>
        <v>0</v>
      </c>
      <c r="G64" s="336"/>
      <c r="H64" s="321" t="s">
        <v>136</v>
      </c>
      <c r="I64" s="326">
        <f>I65+I66</f>
        <v>0</v>
      </c>
      <c r="J64" s="326">
        <f>J65+J66</f>
        <v>0</v>
      </c>
      <c r="K64" s="326">
        <f>K65+K66</f>
        <v>0</v>
      </c>
    </row>
    <row r="65" spans="2:11" ht="15">
      <c r="B65" s="304"/>
      <c r="C65" s="332" t="s">
        <v>152</v>
      </c>
      <c r="D65" s="314">
        <v>0</v>
      </c>
      <c r="E65" s="314">
        <v>0</v>
      </c>
      <c r="F65" s="314">
        <v>0</v>
      </c>
      <c r="G65" s="304"/>
      <c r="H65" s="321" t="s">
        <v>135</v>
      </c>
      <c r="I65" s="314">
        <v>0</v>
      </c>
      <c r="J65" s="314">
        <v>0</v>
      </c>
      <c r="K65" s="314">
        <v>0</v>
      </c>
    </row>
    <row r="66" spans="2:11" ht="15">
      <c r="B66" s="304"/>
      <c r="C66" s="321" t="s">
        <v>150</v>
      </c>
      <c r="D66" s="314">
        <v>0</v>
      </c>
      <c r="E66" s="314">
        <v>0</v>
      </c>
      <c r="F66" s="314">
        <v>0</v>
      </c>
      <c r="G66" s="304"/>
      <c r="H66" s="321" t="s">
        <v>134</v>
      </c>
      <c r="I66" s="314">
        <v>0</v>
      </c>
      <c r="J66" s="314">
        <v>0</v>
      </c>
      <c r="K66" s="314">
        <v>0</v>
      </c>
    </row>
    <row r="67" spans="2:11" ht="15">
      <c r="B67" s="304"/>
      <c r="C67" s="332" t="s">
        <v>157</v>
      </c>
      <c r="D67" s="314">
        <v>0</v>
      </c>
      <c r="E67" s="314">
        <v>0</v>
      </c>
      <c r="F67" s="314">
        <v>0</v>
      </c>
      <c r="G67" s="803" t="s">
        <v>133</v>
      </c>
      <c r="H67" s="803"/>
      <c r="I67" s="337">
        <f>I8+I20</f>
        <v>0</v>
      </c>
      <c r="J67" s="337">
        <f>J8+J20</f>
        <v>0</v>
      </c>
      <c r="K67" s="337">
        <f>K8+K20</f>
        <v>0</v>
      </c>
    </row>
    <row r="68" spans="2:11" ht="15">
      <c r="B68" s="304"/>
      <c r="C68" s="317" t="s">
        <v>427</v>
      </c>
      <c r="D68" s="326">
        <f>D69+D72+D73+D74</f>
        <v>0</v>
      </c>
      <c r="E68" s="326">
        <f>E69+E72+E73+E74</f>
        <v>0</v>
      </c>
      <c r="F68" s="326">
        <f>F69+F72+F73+F74</f>
        <v>0</v>
      </c>
      <c r="G68" s="794" t="s">
        <v>118</v>
      </c>
      <c r="H68" s="794"/>
      <c r="I68" s="338">
        <f>D96</f>
        <v>0</v>
      </c>
      <c r="J68" s="338">
        <f>E96</f>
        <v>0</v>
      </c>
      <c r="K68" s="338">
        <f>F96</f>
        <v>0</v>
      </c>
    </row>
    <row r="69" spans="2:11" ht="15.75">
      <c r="B69" s="304"/>
      <c r="C69" s="321" t="s">
        <v>154</v>
      </c>
      <c r="D69" s="326">
        <f>D70+D71</f>
        <v>0</v>
      </c>
      <c r="E69" s="326">
        <f>E70+E71</f>
        <v>0</v>
      </c>
      <c r="F69" s="339">
        <f>F70+F71</f>
        <v>0</v>
      </c>
      <c r="G69" s="340"/>
      <c r="H69" s="341"/>
      <c r="I69" s="342"/>
      <c r="J69" s="342"/>
      <c r="K69" s="343"/>
    </row>
    <row r="70" spans="2:11" ht="15">
      <c r="B70" s="304"/>
      <c r="C70" s="321" t="s">
        <v>152</v>
      </c>
      <c r="D70" s="314">
        <v>0</v>
      </c>
      <c r="E70" s="314">
        <v>0</v>
      </c>
      <c r="F70" s="344">
        <v>0</v>
      </c>
      <c r="G70" s="340"/>
      <c r="H70" s="345"/>
      <c r="I70" s="345"/>
      <c r="J70" s="345"/>
      <c r="K70" s="346"/>
    </row>
    <row r="71" spans="2:11" ht="15.75">
      <c r="B71" s="304"/>
      <c r="C71" s="321" t="s">
        <v>150</v>
      </c>
      <c r="D71" s="314">
        <v>0</v>
      </c>
      <c r="E71" s="314">
        <v>0</v>
      </c>
      <c r="F71" s="344">
        <v>0</v>
      </c>
      <c r="G71" s="340"/>
      <c r="H71" s="347"/>
      <c r="I71" s="348"/>
      <c r="J71" s="348"/>
      <c r="K71" s="349"/>
    </row>
    <row r="72" spans="2:11" ht="24">
      <c r="B72" s="304"/>
      <c r="C72" s="321" t="s">
        <v>148</v>
      </c>
      <c r="D72" s="314">
        <v>0</v>
      </c>
      <c r="E72" s="314">
        <v>0</v>
      </c>
      <c r="F72" s="344">
        <v>0</v>
      </c>
      <c r="G72" s="340"/>
      <c r="H72" s="345"/>
      <c r="I72" s="345"/>
      <c r="J72" s="345"/>
      <c r="K72" s="346"/>
    </row>
    <row r="73" spans="2:11" ht="15.75">
      <c r="B73" s="304"/>
      <c r="C73" s="325" t="s">
        <v>146</v>
      </c>
      <c r="D73" s="314">
        <v>0</v>
      </c>
      <c r="E73" s="314">
        <v>0</v>
      </c>
      <c r="F73" s="344">
        <v>0</v>
      </c>
      <c r="G73" s="340"/>
      <c r="H73" s="347"/>
      <c r="I73" s="348"/>
      <c r="J73" s="348"/>
      <c r="K73" s="349"/>
    </row>
    <row r="74" spans="2:11" ht="16.5" customHeight="1">
      <c r="B74" s="304"/>
      <c r="C74" s="319" t="s">
        <v>144</v>
      </c>
      <c r="D74" s="314">
        <v>0</v>
      </c>
      <c r="E74" s="314">
        <v>0</v>
      </c>
      <c r="F74" s="344">
        <v>0</v>
      </c>
      <c r="G74" s="340"/>
      <c r="H74" s="345"/>
      <c r="I74" s="345"/>
      <c r="J74" s="345"/>
      <c r="K74" s="346"/>
    </row>
    <row r="75" spans="2:11" ht="15.75">
      <c r="B75" s="309" t="s">
        <v>142</v>
      </c>
      <c r="C75" s="323" t="s">
        <v>141</v>
      </c>
      <c r="D75" s="335">
        <f>D76+D91</f>
        <v>0</v>
      </c>
      <c r="E75" s="335">
        <f>E76+E91</f>
        <v>0</v>
      </c>
      <c r="F75" s="335">
        <f>F76+F91</f>
        <v>0</v>
      </c>
      <c r="G75" s="340"/>
      <c r="H75" s="347"/>
      <c r="I75" s="348"/>
      <c r="J75" s="348"/>
      <c r="K75" s="349"/>
    </row>
    <row r="76" spans="2:11" ht="15">
      <c r="B76" s="304"/>
      <c r="C76" s="321" t="s">
        <v>139</v>
      </c>
      <c r="D76" s="350">
        <f>D77+D82+D87</f>
        <v>0</v>
      </c>
      <c r="E76" s="350">
        <f>E77+E82+E87</f>
        <v>0</v>
      </c>
      <c r="F76" s="350">
        <f>F77+F82+F87</f>
        <v>0</v>
      </c>
      <c r="G76" s="340"/>
      <c r="H76" s="345"/>
      <c r="I76" s="345"/>
      <c r="J76" s="345"/>
      <c r="K76" s="346"/>
    </row>
    <row r="77" spans="2:11" ht="15.75">
      <c r="B77" s="304"/>
      <c r="C77" s="321" t="s">
        <v>137</v>
      </c>
      <c r="D77" s="326">
        <f>D78+D79+D80+D81</f>
        <v>0</v>
      </c>
      <c r="E77" s="326">
        <f>E78+E79+E80+E81</f>
        <v>0</v>
      </c>
      <c r="F77" s="326">
        <f>F78+F79+F80+F81</f>
        <v>0</v>
      </c>
      <c r="G77" s="340"/>
      <c r="H77" s="347"/>
      <c r="I77" s="348"/>
      <c r="J77" s="348"/>
      <c r="K77" s="349"/>
    </row>
    <row r="78" spans="2:11" ht="15">
      <c r="B78" s="304"/>
      <c r="C78" s="321" t="s">
        <v>130</v>
      </c>
      <c r="D78" s="314">
        <v>0</v>
      </c>
      <c r="E78" s="314">
        <v>0</v>
      </c>
      <c r="F78" s="314">
        <v>0</v>
      </c>
      <c r="G78" s="340"/>
      <c r="H78" s="351" t="s">
        <v>131</v>
      </c>
      <c r="I78" s="805" t="str">
        <f>IF(D96&lt;&gt;0,IF(D96&gt;0,"aktywa większe od pasywów","aktywa mniejsze od pasywów"),"")</f>
        <v/>
      </c>
      <c r="J78" s="805" t="str">
        <f>IF(E96&lt;&gt;0,IF(E96&gt;0,"aktywa większe od pasywów","aktywa mniejsze od pasywów"),"")</f>
        <v/>
      </c>
      <c r="K78" s="805" t="str">
        <f>IF(F96&lt;&gt;0,IF(F96&gt;0,"aktywa większe od pasywów","aktywa mniejsze od pasywów"),"")</f>
        <v/>
      </c>
    </row>
    <row r="79" spans="2:11" ht="15">
      <c r="B79" s="304"/>
      <c r="C79" s="325" t="s">
        <v>129</v>
      </c>
      <c r="D79" s="314">
        <v>0</v>
      </c>
      <c r="E79" s="314">
        <v>0</v>
      </c>
      <c r="F79" s="314">
        <v>0</v>
      </c>
      <c r="G79" s="340"/>
      <c r="H79" s="352"/>
      <c r="I79" s="805"/>
      <c r="J79" s="805"/>
      <c r="K79" s="805"/>
    </row>
    <row r="80" spans="2:11" ht="15.75">
      <c r="B80" s="304"/>
      <c r="C80" s="325" t="s">
        <v>128</v>
      </c>
      <c r="D80" s="314">
        <v>0</v>
      </c>
      <c r="E80" s="314">
        <v>0</v>
      </c>
      <c r="F80" s="314">
        <v>0</v>
      </c>
      <c r="G80" s="340"/>
      <c r="H80" s="353"/>
      <c r="I80" s="354" t="str">
        <f>IF(D96&lt;&gt;0,D96,"")</f>
        <v/>
      </c>
      <c r="J80" s="354" t="str">
        <f>IF(E96&lt;&gt;0,E96,"")</f>
        <v/>
      </c>
      <c r="K80" s="354" t="str">
        <f>IF(F96&lt;&gt;0,F96,"")</f>
        <v/>
      </c>
    </row>
    <row r="81" spans="2:23" ht="15.75">
      <c r="B81" s="304"/>
      <c r="C81" s="325" t="s">
        <v>127</v>
      </c>
      <c r="D81" s="314">
        <v>0</v>
      </c>
      <c r="E81" s="314">
        <v>0</v>
      </c>
      <c r="F81" s="314">
        <v>0</v>
      </c>
      <c r="G81" s="340"/>
      <c r="H81" s="352"/>
      <c r="I81" s="348"/>
      <c r="J81" s="348"/>
      <c r="K81" s="349"/>
    </row>
    <row r="82" spans="2:23" ht="15">
      <c r="B82" s="304"/>
      <c r="C82" s="325" t="s">
        <v>132</v>
      </c>
      <c r="D82" s="326">
        <f>D83+D84+D85+D86</f>
        <v>0</v>
      </c>
      <c r="E82" s="326">
        <f>E83+E84+E85+E86</f>
        <v>0</v>
      </c>
      <c r="F82" s="326">
        <f>F83+F84+F85+F86</f>
        <v>0</v>
      </c>
      <c r="G82" s="340"/>
      <c r="H82" s="804" t="s">
        <v>323</v>
      </c>
      <c r="I82" s="804"/>
      <c r="J82" s="804"/>
      <c r="K82" s="804"/>
      <c r="T82" s="355">
        <f>IF(I78="",0,1)</f>
        <v>0</v>
      </c>
      <c r="U82" s="355">
        <f>IF(J78="",0,1)</f>
        <v>0</v>
      </c>
      <c r="V82" s="355">
        <f>IF(K78="",0,1)</f>
        <v>0</v>
      </c>
      <c r="W82" s="356">
        <f>T82+U82+V82</f>
        <v>0</v>
      </c>
    </row>
    <row r="83" spans="2:23" ht="15.75">
      <c r="B83" s="304"/>
      <c r="C83" s="321" t="s">
        <v>130</v>
      </c>
      <c r="D83" s="314">
        <v>0</v>
      </c>
      <c r="E83" s="314">
        <v>0</v>
      </c>
      <c r="F83" s="314">
        <v>0</v>
      </c>
      <c r="G83" s="340"/>
      <c r="H83" s="357" t="s">
        <v>324</v>
      </c>
      <c r="I83" s="358">
        <v>0</v>
      </c>
      <c r="J83" s="358">
        <v>0</v>
      </c>
      <c r="K83" s="358">
        <v>0</v>
      </c>
    </row>
    <row r="84" spans="2:23" ht="15.75">
      <c r="B84" s="304"/>
      <c r="C84" s="325" t="s">
        <v>129</v>
      </c>
      <c r="D84" s="314">
        <v>0</v>
      </c>
      <c r="E84" s="314">
        <v>0</v>
      </c>
      <c r="F84" s="314">
        <v>0</v>
      </c>
      <c r="G84" s="340"/>
      <c r="H84" s="359" t="s">
        <v>325</v>
      </c>
      <c r="I84" s="358">
        <v>0</v>
      </c>
      <c r="J84" s="358">
        <v>0</v>
      </c>
      <c r="K84" s="358">
        <v>0</v>
      </c>
    </row>
    <row r="85" spans="2:23" ht="30">
      <c r="B85" s="304"/>
      <c r="C85" s="325" t="s">
        <v>128</v>
      </c>
      <c r="D85" s="314">
        <v>0</v>
      </c>
      <c r="E85" s="314">
        <v>0</v>
      </c>
      <c r="F85" s="314">
        <v>0</v>
      </c>
      <c r="G85" s="340"/>
      <c r="H85" s="360" t="s">
        <v>326</v>
      </c>
      <c r="I85" s="361">
        <v>0</v>
      </c>
      <c r="J85" s="361">
        <v>0</v>
      </c>
      <c r="K85" s="361">
        <v>0</v>
      </c>
    </row>
    <row r="86" spans="2:23" ht="30">
      <c r="B86" s="304"/>
      <c r="C86" s="325" t="s">
        <v>127</v>
      </c>
      <c r="D86" s="314">
        <v>0</v>
      </c>
      <c r="E86" s="314">
        <v>0</v>
      </c>
      <c r="F86" s="314">
        <v>0</v>
      </c>
      <c r="G86" s="340"/>
      <c r="H86" s="506" t="s">
        <v>471</v>
      </c>
      <c r="I86" s="594">
        <v>0</v>
      </c>
      <c r="J86" s="594">
        <v>0</v>
      </c>
      <c r="K86" s="594">
        <v>0</v>
      </c>
    </row>
    <row r="87" spans="2:23" ht="30">
      <c r="B87" s="304"/>
      <c r="C87" s="325" t="s">
        <v>126</v>
      </c>
      <c r="D87" s="326">
        <f>SUM(D88:D90)</f>
        <v>0</v>
      </c>
      <c r="E87" s="326">
        <f>SUM(E88:E90)</f>
        <v>0</v>
      </c>
      <c r="F87" s="326">
        <f>SUM(F88:F90)</f>
        <v>0</v>
      </c>
      <c r="G87" s="340"/>
      <c r="H87" s="506" t="s">
        <v>472</v>
      </c>
      <c r="I87" s="594">
        <v>0</v>
      </c>
      <c r="J87" s="594">
        <v>0</v>
      </c>
      <c r="K87" s="594">
        <v>0</v>
      </c>
    </row>
    <row r="88" spans="2:23" ht="20.45" customHeight="1">
      <c r="B88" s="304"/>
      <c r="C88" s="325" t="s">
        <v>125</v>
      </c>
      <c r="D88" s="314">
        <v>0</v>
      </c>
      <c r="E88" s="314">
        <v>0</v>
      </c>
      <c r="F88" s="314">
        <v>0</v>
      </c>
      <c r="G88" s="340"/>
      <c r="H88" s="790" t="s">
        <v>473</v>
      </c>
      <c r="I88" s="791"/>
      <c r="J88" s="792"/>
      <c r="K88" s="594">
        <v>0</v>
      </c>
    </row>
    <row r="89" spans="2:23" ht="15">
      <c r="B89" s="304"/>
      <c r="C89" s="325" t="s">
        <v>124</v>
      </c>
      <c r="D89" s="314">
        <v>0</v>
      </c>
      <c r="E89" s="314">
        <v>0</v>
      </c>
      <c r="F89" s="314">
        <v>0</v>
      </c>
      <c r="G89" s="153"/>
      <c r="H89" s="345"/>
      <c r="I89" s="345"/>
      <c r="J89" s="345"/>
      <c r="K89" s="346"/>
    </row>
    <row r="90" spans="2:23" ht="15">
      <c r="B90" s="304"/>
      <c r="C90" s="325" t="s">
        <v>123</v>
      </c>
      <c r="D90" s="314">
        <v>0</v>
      </c>
      <c r="E90" s="314">
        <v>0</v>
      </c>
      <c r="F90" s="314">
        <v>0</v>
      </c>
      <c r="G90" s="797"/>
      <c r="H90" s="345"/>
      <c r="I90" s="345"/>
      <c r="J90" s="345"/>
      <c r="K90" s="346"/>
    </row>
    <row r="91" spans="2:23" ht="17.25" customHeight="1">
      <c r="B91" s="304"/>
      <c r="C91" s="325" t="s">
        <v>122</v>
      </c>
      <c r="D91" s="314">
        <v>0</v>
      </c>
      <c r="E91" s="314">
        <v>0</v>
      </c>
      <c r="F91" s="314">
        <v>0</v>
      </c>
      <c r="G91" s="797"/>
      <c r="H91" s="725" t="s">
        <v>508</v>
      </c>
      <c r="I91" s="726"/>
      <c r="J91" s="726"/>
      <c r="K91" s="727"/>
    </row>
    <row r="92" spans="2:23" ht="31.15" customHeight="1">
      <c r="B92" s="309" t="s">
        <v>121</v>
      </c>
      <c r="C92" s="362" t="s">
        <v>120</v>
      </c>
      <c r="D92" s="314">
        <v>0</v>
      </c>
      <c r="E92" s="314">
        <v>0</v>
      </c>
      <c r="F92" s="314">
        <v>0</v>
      </c>
      <c r="G92" s="797"/>
      <c r="H92" s="728" t="s">
        <v>509</v>
      </c>
      <c r="I92" s="732">
        <v>0</v>
      </c>
      <c r="J92" s="732">
        <v>0</v>
      </c>
      <c r="K92" s="732">
        <v>0</v>
      </c>
    </row>
    <row r="93" spans="2:23" ht="18.75" customHeight="1">
      <c r="B93" s="363" t="s">
        <v>428</v>
      </c>
      <c r="C93" s="364" t="s">
        <v>429</v>
      </c>
      <c r="D93" s="314">
        <v>0</v>
      </c>
      <c r="E93" s="314">
        <v>0</v>
      </c>
      <c r="F93" s="314">
        <v>0</v>
      </c>
      <c r="G93" s="797"/>
      <c r="H93" s="345"/>
      <c r="I93" s="345"/>
      <c r="J93" s="345"/>
      <c r="K93" s="346"/>
    </row>
    <row r="94" spans="2:23" ht="18.75" customHeight="1">
      <c r="B94" s="309" t="s">
        <v>430</v>
      </c>
      <c r="C94" s="322" t="s">
        <v>431</v>
      </c>
      <c r="D94" s="314">
        <v>0</v>
      </c>
      <c r="E94" s="314">
        <v>0</v>
      </c>
      <c r="F94" s="314">
        <v>0</v>
      </c>
      <c r="G94" s="797"/>
      <c r="H94" s="345"/>
      <c r="I94" s="345"/>
      <c r="J94" s="345"/>
      <c r="K94" s="346"/>
    </row>
    <row r="95" spans="2:23" ht="27.75" customHeight="1">
      <c r="B95" s="801" t="s">
        <v>119</v>
      </c>
      <c r="C95" s="802"/>
      <c r="D95" s="365">
        <f>D8+D50+D93+D94</f>
        <v>0</v>
      </c>
      <c r="E95" s="365">
        <f>E8+E50+E93+E94</f>
        <v>0</v>
      </c>
      <c r="F95" s="365">
        <f>F8+F50+F93+F94</f>
        <v>0</v>
      </c>
      <c r="G95" s="797"/>
      <c r="H95" s="345"/>
      <c r="I95" s="345"/>
      <c r="J95" s="345"/>
      <c r="K95" s="346"/>
    </row>
    <row r="96" spans="2:23" ht="18" customHeight="1">
      <c r="B96" s="799" t="s">
        <v>118</v>
      </c>
      <c r="C96" s="800"/>
      <c r="D96" s="366">
        <f>D95-I67</f>
        <v>0</v>
      </c>
      <c r="E96" s="366">
        <f>E95-J67</f>
        <v>0</v>
      </c>
      <c r="F96" s="366">
        <f>F95-K67</f>
        <v>0</v>
      </c>
      <c r="G96" s="798"/>
      <c r="H96" s="367"/>
      <c r="I96" s="368"/>
      <c r="J96" s="369"/>
      <c r="K96" s="370"/>
    </row>
    <row r="97" spans="2:10" s="153" customFormat="1" ht="17.25" customHeight="1">
      <c r="B97" s="795"/>
      <c r="C97" s="796"/>
    </row>
    <row r="98" spans="2:10" s="153" customFormat="1">
      <c r="E98" s="371"/>
      <c r="G98" s="372"/>
    </row>
    <row r="99" spans="2:10" s="153" customFormat="1">
      <c r="B99" s="373"/>
    </row>
    <row r="100" spans="2:10" s="153" customFormat="1"/>
    <row r="101" spans="2:10" s="153" customFormat="1"/>
    <row r="102" spans="2:10" s="153" customFormat="1">
      <c r="I102" s="373"/>
      <c r="J102" s="373"/>
    </row>
    <row r="103" spans="2:10" s="153" customFormat="1">
      <c r="I103" s="373"/>
      <c r="J103" s="373"/>
    </row>
    <row r="104" spans="2:10" s="153" customFormat="1">
      <c r="I104" s="373"/>
      <c r="J104" s="373"/>
    </row>
    <row r="105" spans="2:10" s="153" customFormat="1">
      <c r="I105" s="373"/>
      <c r="J105" s="373"/>
    </row>
    <row r="106" spans="2:10" s="153" customFormat="1">
      <c r="I106" s="373"/>
      <c r="J106" s="373"/>
    </row>
    <row r="107" spans="2:10" s="153" customFormat="1">
      <c r="I107" s="373"/>
      <c r="J107" s="373"/>
    </row>
    <row r="108" spans="2:10" s="153" customFormat="1">
      <c r="I108" s="373"/>
      <c r="J108" s="373"/>
    </row>
    <row r="109" spans="2:10" s="153" customFormat="1">
      <c r="I109" s="373"/>
      <c r="J109" s="373"/>
    </row>
    <row r="110" spans="2:10" s="153" customFormat="1">
      <c r="I110" s="373"/>
      <c r="J110" s="373"/>
    </row>
    <row r="111" spans="2:10" s="153" customFormat="1">
      <c r="I111" s="373"/>
      <c r="J111" s="373"/>
    </row>
    <row r="112" spans="2:10" s="153" customFormat="1">
      <c r="I112" s="373"/>
      <c r="J112" s="373"/>
    </row>
    <row r="113" spans="9:10" s="153" customFormat="1">
      <c r="I113" s="373"/>
      <c r="J113" s="373"/>
    </row>
    <row r="114" spans="9:10" s="153" customFormat="1">
      <c r="I114" s="373"/>
      <c r="J114" s="373"/>
    </row>
    <row r="115" spans="9:10" s="153" customFormat="1">
      <c r="I115" s="373"/>
      <c r="J115" s="373"/>
    </row>
    <row r="116" spans="9:10" s="153" customFormat="1">
      <c r="I116" s="373"/>
      <c r="J116" s="373"/>
    </row>
    <row r="117" spans="9:10" s="153" customFormat="1">
      <c r="I117" s="373"/>
      <c r="J117" s="373"/>
    </row>
    <row r="118" spans="9:10" s="153" customFormat="1">
      <c r="I118" s="373"/>
      <c r="J118" s="373"/>
    </row>
    <row r="119" spans="9:10" s="153" customFormat="1">
      <c r="I119" s="373"/>
      <c r="J119" s="373"/>
    </row>
    <row r="120" spans="9:10" s="153" customFormat="1">
      <c r="I120" s="373"/>
      <c r="J120" s="373"/>
    </row>
    <row r="121" spans="9:10" s="153" customFormat="1">
      <c r="I121" s="373"/>
      <c r="J121" s="373"/>
    </row>
    <row r="122" spans="9:10" s="153" customFormat="1">
      <c r="I122" s="373"/>
      <c r="J122" s="373"/>
    </row>
    <row r="123" spans="9:10" s="153" customFormat="1">
      <c r="I123" s="373"/>
      <c r="J123" s="373"/>
    </row>
    <row r="124" spans="9:10" s="153" customFormat="1">
      <c r="I124" s="373"/>
      <c r="J124" s="373"/>
    </row>
    <row r="125" spans="9:10" s="153" customFormat="1">
      <c r="I125" s="373"/>
      <c r="J125" s="373"/>
    </row>
    <row r="126" spans="9:10" s="153" customFormat="1">
      <c r="I126" s="373"/>
      <c r="J126" s="373"/>
    </row>
    <row r="127" spans="9:10" s="153" customFormat="1">
      <c r="I127" s="373"/>
      <c r="J127" s="373"/>
    </row>
    <row r="128" spans="9:10" s="153" customFormat="1">
      <c r="I128" s="373"/>
      <c r="J128" s="373"/>
    </row>
    <row r="129" spans="9:10" s="153" customFormat="1">
      <c r="I129" s="373"/>
      <c r="J129" s="373"/>
    </row>
    <row r="130" spans="9:10" s="153" customFormat="1">
      <c r="I130" s="373"/>
      <c r="J130" s="373"/>
    </row>
    <row r="131" spans="9:10" s="153" customFormat="1">
      <c r="I131" s="373"/>
      <c r="J131" s="373"/>
    </row>
    <row r="132" spans="9:10" s="153" customFormat="1">
      <c r="I132" s="373"/>
      <c r="J132" s="373"/>
    </row>
    <row r="133" spans="9:10" s="153" customFormat="1">
      <c r="I133" s="373"/>
      <c r="J133" s="373"/>
    </row>
    <row r="134" spans="9:10" s="153" customFormat="1">
      <c r="I134" s="373"/>
      <c r="J134" s="373"/>
    </row>
    <row r="135" spans="9:10" s="153" customFormat="1">
      <c r="I135" s="373"/>
      <c r="J135" s="373"/>
    </row>
    <row r="136" spans="9:10" s="153" customFormat="1">
      <c r="I136" s="373"/>
      <c r="J136" s="373"/>
    </row>
    <row r="137" spans="9:10" s="153" customFormat="1">
      <c r="I137" s="373"/>
      <c r="J137" s="373"/>
    </row>
    <row r="138" spans="9:10" s="153" customFormat="1">
      <c r="I138" s="373"/>
      <c r="J138" s="373"/>
    </row>
    <row r="139" spans="9:10" s="153" customFormat="1">
      <c r="I139" s="373"/>
      <c r="J139" s="373"/>
    </row>
    <row r="140" spans="9:10" s="153" customFormat="1">
      <c r="I140" s="373"/>
      <c r="J140" s="373"/>
    </row>
    <row r="141" spans="9:10" s="153" customFormat="1">
      <c r="I141" s="373"/>
      <c r="J141" s="373"/>
    </row>
    <row r="142" spans="9:10" s="153" customFormat="1">
      <c r="I142" s="373"/>
      <c r="J142" s="373"/>
    </row>
    <row r="143" spans="9:10" s="153" customFormat="1">
      <c r="I143" s="373"/>
      <c r="J143" s="373"/>
    </row>
    <row r="144" spans="9:10" s="153" customFormat="1">
      <c r="I144" s="373"/>
      <c r="J144" s="373"/>
    </row>
    <row r="145" spans="9:10" s="153" customFormat="1">
      <c r="I145" s="373"/>
      <c r="J145" s="373"/>
    </row>
    <row r="146" spans="9:10" s="153" customFormat="1">
      <c r="I146" s="373"/>
      <c r="J146" s="373"/>
    </row>
    <row r="147" spans="9:10" s="153" customFormat="1">
      <c r="I147" s="373"/>
      <c r="J147" s="373"/>
    </row>
    <row r="148" spans="9:10" s="153" customFormat="1">
      <c r="I148" s="373"/>
      <c r="J148" s="373"/>
    </row>
    <row r="149" spans="9:10" s="153" customFormat="1">
      <c r="I149" s="373"/>
      <c r="J149" s="373"/>
    </row>
    <row r="150" spans="9:10" s="153" customFormat="1">
      <c r="I150" s="373"/>
      <c r="J150" s="373"/>
    </row>
    <row r="151" spans="9:10" s="153" customFormat="1">
      <c r="I151" s="373"/>
      <c r="J151" s="373"/>
    </row>
    <row r="152" spans="9:10">
      <c r="I152" s="374"/>
      <c r="J152" s="374"/>
    </row>
    <row r="153" spans="9:10">
      <c r="I153" s="374"/>
      <c r="J153" s="374"/>
    </row>
    <row r="154" spans="9:10">
      <c r="I154" s="374"/>
      <c r="J154" s="374"/>
    </row>
    <row r="155" spans="9:10">
      <c r="I155" s="374"/>
      <c r="J155" s="374"/>
    </row>
    <row r="156" spans="9:10">
      <c r="I156" s="374"/>
      <c r="J156" s="374"/>
    </row>
    <row r="157" spans="9:10">
      <c r="I157" s="374"/>
      <c r="J157" s="374"/>
    </row>
    <row r="158" spans="9:10">
      <c r="I158" s="374"/>
      <c r="J158" s="374"/>
    </row>
    <row r="159" spans="9:10">
      <c r="I159" s="374"/>
      <c r="J159" s="374"/>
    </row>
    <row r="160" spans="9:10">
      <c r="I160" s="374"/>
      <c r="J160" s="374"/>
    </row>
    <row r="161" spans="9:10">
      <c r="I161" s="374"/>
      <c r="J161" s="374"/>
    </row>
    <row r="162" spans="9:10">
      <c r="I162" s="374"/>
      <c r="J162" s="374"/>
    </row>
    <row r="163" spans="9:10">
      <c r="I163" s="374"/>
      <c r="J163" s="374"/>
    </row>
    <row r="164" spans="9:10">
      <c r="I164" s="374"/>
      <c r="J164" s="374"/>
    </row>
    <row r="165" spans="9:10">
      <c r="I165" s="374"/>
      <c r="J165" s="374"/>
    </row>
    <row r="166" spans="9:10">
      <c r="I166" s="374"/>
      <c r="J166" s="374"/>
    </row>
    <row r="167" spans="9:10">
      <c r="I167" s="374"/>
      <c r="J167" s="374"/>
    </row>
    <row r="168" spans="9:10">
      <c r="I168" s="374"/>
      <c r="J168" s="374"/>
    </row>
    <row r="169" spans="9:10">
      <c r="I169" s="374"/>
      <c r="J169" s="374"/>
    </row>
    <row r="170" spans="9:10">
      <c r="I170" s="374"/>
      <c r="J170" s="374"/>
    </row>
    <row r="171" spans="9:10">
      <c r="I171" s="374"/>
      <c r="J171" s="374"/>
    </row>
    <row r="172" spans="9:10">
      <c r="I172" s="374"/>
      <c r="J172" s="374"/>
    </row>
    <row r="173" spans="9:10">
      <c r="I173" s="374"/>
      <c r="J173" s="374"/>
    </row>
    <row r="174" spans="9:10">
      <c r="I174" s="374"/>
      <c r="J174" s="374"/>
    </row>
    <row r="175" spans="9:10">
      <c r="I175" s="374"/>
      <c r="J175" s="374"/>
    </row>
    <row r="176" spans="9:10">
      <c r="I176" s="374"/>
      <c r="J176" s="374"/>
    </row>
    <row r="177" spans="9:10">
      <c r="I177" s="374"/>
      <c r="J177" s="374"/>
    </row>
    <row r="178" spans="9:10">
      <c r="I178" s="374"/>
      <c r="J178" s="374"/>
    </row>
    <row r="179" spans="9:10">
      <c r="I179" s="374"/>
      <c r="J179" s="374"/>
    </row>
    <row r="180" spans="9:10">
      <c r="I180" s="374"/>
      <c r="J180" s="374"/>
    </row>
    <row r="181" spans="9:10">
      <c r="I181" s="374"/>
      <c r="J181" s="374"/>
    </row>
    <row r="182" spans="9:10">
      <c r="I182" s="374"/>
      <c r="J182" s="374"/>
    </row>
    <row r="183" spans="9:10">
      <c r="I183" s="374"/>
      <c r="J183" s="374"/>
    </row>
    <row r="184" spans="9:10">
      <c r="I184" s="374"/>
      <c r="J184" s="374"/>
    </row>
    <row r="185" spans="9:10">
      <c r="I185" s="374"/>
      <c r="J185" s="374"/>
    </row>
    <row r="186" spans="9:10">
      <c r="I186" s="374"/>
      <c r="J186" s="374"/>
    </row>
    <row r="187" spans="9:10">
      <c r="I187" s="374"/>
      <c r="J187" s="374"/>
    </row>
    <row r="188" spans="9:10">
      <c r="I188" s="374"/>
      <c r="J188" s="374"/>
    </row>
    <row r="189" spans="9:10">
      <c r="I189" s="374"/>
      <c r="J189" s="374"/>
    </row>
    <row r="190" spans="9:10">
      <c r="I190" s="374"/>
      <c r="J190" s="374"/>
    </row>
    <row r="191" spans="9:10">
      <c r="I191" s="374"/>
      <c r="J191" s="374"/>
    </row>
    <row r="192" spans="9:10">
      <c r="I192" s="374"/>
      <c r="J192" s="374"/>
    </row>
    <row r="193" spans="9:10">
      <c r="I193" s="374"/>
      <c r="J193" s="374"/>
    </row>
    <row r="194" spans="9:10">
      <c r="I194" s="374"/>
      <c r="J194" s="374"/>
    </row>
    <row r="195" spans="9:10">
      <c r="I195" s="374"/>
      <c r="J195" s="374"/>
    </row>
    <row r="196" spans="9:10">
      <c r="I196" s="374"/>
      <c r="J196" s="374"/>
    </row>
    <row r="197" spans="9:10">
      <c r="I197" s="374"/>
      <c r="J197" s="374"/>
    </row>
    <row r="198" spans="9:10">
      <c r="I198" s="374"/>
      <c r="J198" s="374"/>
    </row>
    <row r="199" spans="9:10">
      <c r="I199" s="374"/>
      <c r="J199" s="374"/>
    </row>
    <row r="200" spans="9:10">
      <c r="I200" s="374"/>
      <c r="J200" s="374"/>
    </row>
    <row r="201" spans="9:10">
      <c r="I201" s="374"/>
      <c r="J201" s="374"/>
    </row>
    <row r="202" spans="9:10">
      <c r="I202" s="374"/>
      <c r="J202" s="374"/>
    </row>
    <row r="203" spans="9:10">
      <c r="I203" s="374"/>
      <c r="J203" s="374"/>
    </row>
    <row r="204" spans="9:10">
      <c r="I204" s="374"/>
      <c r="J204" s="374"/>
    </row>
    <row r="205" spans="9:10">
      <c r="I205" s="374"/>
      <c r="J205" s="374"/>
    </row>
    <row r="206" spans="9:10">
      <c r="I206" s="374"/>
      <c r="J206" s="374"/>
    </row>
    <row r="207" spans="9:10">
      <c r="I207" s="374"/>
      <c r="J207" s="374"/>
    </row>
    <row r="208" spans="9:10">
      <c r="I208" s="374"/>
      <c r="J208" s="374"/>
    </row>
    <row r="209" spans="9:10">
      <c r="I209" s="374"/>
      <c r="J209" s="374"/>
    </row>
    <row r="210" spans="9:10">
      <c r="I210" s="374"/>
      <c r="J210" s="374"/>
    </row>
    <row r="211" spans="9:10">
      <c r="I211" s="374"/>
      <c r="J211" s="374"/>
    </row>
    <row r="212" spans="9:10">
      <c r="I212" s="374"/>
      <c r="J212" s="374"/>
    </row>
    <row r="213" spans="9:10">
      <c r="I213" s="374"/>
      <c r="J213" s="374"/>
    </row>
    <row r="214" spans="9:10">
      <c r="I214" s="374"/>
      <c r="J214" s="374"/>
    </row>
    <row r="215" spans="9:10">
      <c r="I215" s="374"/>
      <c r="J215" s="374"/>
    </row>
    <row r="216" spans="9:10">
      <c r="I216" s="374"/>
      <c r="J216" s="374"/>
    </row>
    <row r="217" spans="9:10">
      <c r="I217" s="374"/>
      <c r="J217" s="374"/>
    </row>
    <row r="218" spans="9:10">
      <c r="I218" s="374"/>
      <c r="J218" s="374"/>
    </row>
    <row r="219" spans="9:10">
      <c r="I219" s="374"/>
      <c r="J219" s="374"/>
    </row>
    <row r="220" spans="9:10">
      <c r="I220" s="374"/>
      <c r="J220" s="374"/>
    </row>
    <row r="221" spans="9:10">
      <c r="I221" s="374"/>
      <c r="J221" s="374"/>
    </row>
    <row r="222" spans="9:10">
      <c r="I222" s="374"/>
      <c r="J222" s="374"/>
    </row>
    <row r="223" spans="9:10">
      <c r="I223" s="374"/>
      <c r="J223" s="374"/>
    </row>
    <row r="224" spans="9:10">
      <c r="I224" s="374"/>
      <c r="J224" s="374"/>
    </row>
    <row r="225" spans="9:10">
      <c r="I225" s="374"/>
      <c r="J225" s="374"/>
    </row>
    <row r="226" spans="9:10">
      <c r="I226" s="374"/>
      <c r="J226" s="374"/>
    </row>
    <row r="227" spans="9:10">
      <c r="I227" s="374"/>
      <c r="J227" s="374"/>
    </row>
    <row r="228" spans="9:10">
      <c r="I228" s="374"/>
      <c r="J228" s="374"/>
    </row>
    <row r="229" spans="9:10">
      <c r="I229" s="374"/>
      <c r="J229" s="374"/>
    </row>
    <row r="230" spans="9:10">
      <c r="I230" s="374"/>
      <c r="J230" s="374"/>
    </row>
    <row r="231" spans="9:10">
      <c r="I231" s="374"/>
      <c r="J231" s="374"/>
    </row>
    <row r="232" spans="9:10">
      <c r="I232" s="374"/>
      <c r="J232" s="374"/>
    </row>
    <row r="233" spans="9:10">
      <c r="I233" s="374"/>
      <c r="J233" s="374"/>
    </row>
    <row r="234" spans="9:10">
      <c r="I234" s="374"/>
      <c r="J234" s="374"/>
    </row>
    <row r="235" spans="9:10">
      <c r="I235" s="374"/>
      <c r="J235" s="374"/>
    </row>
    <row r="236" spans="9:10">
      <c r="I236" s="374"/>
      <c r="J236" s="374"/>
    </row>
    <row r="237" spans="9:10">
      <c r="I237" s="374"/>
      <c r="J237" s="374"/>
    </row>
    <row r="238" spans="9:10">
      <c r="I238" s="374"/>
      <c r="J238" s="374"/>
    </row>
    <row r="239" spans="9:10">
      <c r="I239" s="374"/>
      <c r="J239" s="374"/>
    </row>
    <row r="240" spans="9:10">
      <c r="I240" s="374"/>
      <c r="J240" s="374"/>
    </row>
    <row r="241" spans="9:10">
      <c r="I241" s="374"/>
      <c r="J241" s="374"/>
    </row>
    <row r="242" spans="9:10">
      <c r="I242" s="374"/>
      <c r="J242" s="374"/>
    </row>
    <row r="243" spans="9:10">
      <c r="I243" s="374"/>
      <c r="J243" s="374"/>
    </row>
    <row r="244" spans="9:10">
      <c r="I244" s="374"/>
      <c r="J244" s="374"/>
    </row>
    <row r="245" spans="9:10">
      <c r="I245" s="374"/>
      <c r="J245" s="374"/>
    </row>
    <row r="246" spans="9:10">
      <c r="I246" s="374"/>
      <c r="J246" s="374"/>
    </row>
    <row r="247" spans="9:10">
      <c r="I247" s="374"/>
      <c r="J247" s="374"/>
    </row>
    <row r="248" spans="9:10">
      <c r="I248" s="374"/>
      <c r="J248" s="374"/>
    </row>
    <row r="249" spans="9:10">
      <c r="I249" s="374"/>
      <c r="J249" s="374"/>
    </row>
    <row r="250" spans="9:10">
      <c r="I250" s="374"/>
      <c r="J250" s="374"/>
    </row>
    <row r="251" spans="9:10">
      <c r="I251" s="374"/>
      <c r="J251" s="374"/>
    </row>
    <row r="252" spans="9:10">
      <c r="I252" s="374"/>
      <c r="J252" s="374"/>
    </row>
    <row r="253" spans="9:10">
      <c r="I253" s="374"/>
      <c r="J253" s="374"/>
    </row>
    <row r="254" spans="9:10">
      <c r="I254" s="374"/>
      <c r="J254" s="374"/>
    </row>
    <row r="255" spans="9:10">
      <c r="I255" s="374"/>
      <c r="J255" s="374"/>
    </row>
    <row r="256" spans="9:10">
      <c r="I256" s="374"/>
      <c r="J256" s="374"/>
    </row>
    <row r="257" spans="9:10">
      <c r="I257" s="374"/>
      <c r="J257" s="374"/>
    </row>
    <row r="258" spans="9:10">
      <c r="I258" s="374"/>
      <c r="J258" s="374"/>
    </row>
    <row r="259" spans="9:10">
      <c r="I259" s="374"/>
      <c r="J259" s="374"/>
    </row>
    <row r="260" spans="9:10">
      <c r="I260" s="374"/>
      <c r="J260" s="374"/>
    </row>
    <row r="261" spans="9:10">
      <c r="I261" s="374"/>
      <c r="J261" s="374"/>
    </row>
    <row r="262" spans="9:10">
      <c r="I262" s="374"/>
      <c r="J262" s="374"/>
    </row>
    <row r="263" spans="9:10">
      <c r="I263" s="374"/>
      <c r="J263" s="374"/>
    </row>
    <row r="264" spans="9:10">
      <c r="I264" s="374"/>
      <c r="J264" s="374"/>
    </row>
    <row r="265" spans="9:10">
      <c r="I265" s="374"/>
      <c r="J265" s="374"/>
    </row>
    <row r="266" spans="9:10">
      <c r="I266" s="374"/>
      <c r="J266" s="374"/>
    </row>
    <row r="267" spans="9:10">
      <c r="I267" s="374"/>
      <c r="J267" s="374"/>
    </row>
    <row r="268" spans="9:10">
      <c r="I268" s="374"/>
      <c r="J268" s="374"/>
    </row>
    <row r="269" spans="9:10">
      <c r="I269" s="374"/>
      <c r="J269" s="374"/>
    </row>
    <row r="270" spans="9:10">
      <c r="I270" s="374"/>
      <c r="J270" s="374"/>
    </row>
    <row r="271" spans="9:10">
      <c r="I271" s="374"/>
      <c r="J271" s="374"/>
    </row>
    <row r="272" spans="9:10">
      <c r="I272" s="374"/>
      <c r="J272" s="374"/>
    </row>
    <row r="273" spans="9:10">
      <c r="I273" s="374"/>
      <c r="J273" s="374"/>
    </row>
    <row r="274" spans="9:10">
      <c r="I274" s="374"/>
      <c r="J274" s="374"/>
    </row>
    <row r="275" spans="9:10">
      <c r="I275" s="374"/>
      <c r="J275" s="374"/>
    </row>
    <row r="276" spans="9:10">
      <c r="I276" s="374"/>
      <c r="J276" s="374"/>
    </row>
    <row r="277" spans="9:10">
      <c r="I277" s="374"/>
      <c r="J277" s="374"/>
    </row>
    <row r="278" spans="9:10">
      <c r="I278" s="374"/>
      <c r="J278" s="374"/>
    </row>
    <row r="279" spans="9:10">
      <c r="I279" s="374"/>
      <c r="J279" s="374"/>
    </row>
    <row r="280" spans="9:10">
      <c r="I280" s="374"/>
      <c r="J280" s="374"/>
    </row>
    <row r="281" spans="9:10">
      <c r="I281" s="374"/>
      <c r="J281" s="374"/>
    </row>
    <row r="282" spans="9:10">
      <c r="I282" s="374"/>
      <c r="J282" s="374"/>
    </row>
    <row r="283" spans="9:10">
      <c r="I283" s="374"/>
      <c r="J283" s="374"/>
    </row>
    <row r="284" spans="9:10">
      <c r="I284" s="374"/>
      <c r="J284" s="374"/>
    </row>
    <row r="285" spans="9:10">
      <c r="I285" s="374"/>
      <c r="J285" s="374"/>
    </row>
    <row r="286" spans="9:10">
      <c r="I286" s="374"/>
      <c r="J286" s="374"/>
    </row>
    <row r="287" spans="9:10">
      <c r="I287" s="374"/>
      <c r="J287" s="374"/>
    </row>
    <row r="288" spans="9:10">
      <c r="I288" s="374"/>
      <c r="J288" s="374"/>
    </row>
    <row r="289" spans="9:10">
      <c r="I289" s="374"/>
      <c r="J289" s="374"/>
    </row>
    <row r="290" spans="9:10">
      <c r="I290" s="374"/>
      <c r="J290" s="374"/>
    </row>
    <row r="291" spans="9:10">
      <c r="I291" s="374"/>
      <c r="J291" s="374"/>
    </row>
    <row r="292" spans="9:10">
      <c r="I292" s="374"/>
      <c r="J292" s="374"/>
    </row>
    <row r="293" spans="9:10">
      <c r="I293" s="374"/>
      <c r="J293" s="374"/>
    </row>
    <row r="294" spans="9:10">
      <c r="I294" s="374"/>
      <c r="J294" s="374"/>
    </row>
    <row r="295" spans="9:10">
      <c r="I295" s="374"/>
      <c r="J295" s="374"/>
    </row>
    <row r="296" spans="9:10">
      <c r="I296" s="374"/>
      <c r="J296" s="374"/>
    </row>
    <row r="297" spans="9:10">
      <c r="I297" s="374"/>
      <c r="J297" s="374"/>
    </row>
    <row r="298" spans="9:10">
      <c r="I298" s="374"/>
      <c r="J298" s="374"/>
    </row>
    <row r="299" spans="9:10">
      <c r="I299" s="374"/>
      <c r="J299" s="374"/>
    </row>
    <row r="300" spans="9:10">
      <c r="I300" s="374"/>
      <c r="J300" s="374"/>
    </row>
    <row r="301" spans="9:10">
      <c r="I301" s="374"/>
      <c r="J301" s="374"/>
    </row>
    <row r="302" spans="9:10">
      <c r="I302" s="374"/>
      <c r="J302" s="374"/>
    </row>
    <row r="303" spans="9:10">
      <c r="I303" s="374"/>
      <c r="J303" s="374"/>
    </row>
    <row r="304" spans="9:10">
      <c r="I304" s="374"/>
      <c r="J304" s="374"/>
    </row>
    <row r="305" spans="9:10">
      <c r="I305" s="374"/>
      <c r="J305" s="374"/>
    </row>
    <row r="306" spans="9:10">
      <c r="I306" s="374"/>
      <c r="J306" s="374"/>
    </row>
    <row r="307" spans="9:10">
      <c r="I307" s="374"/>
      <c r="J307" s="374"/>
    </row>
    <row r="308" spans="9:10">
      <c r="I308" s="374"/>
      <c r="J308" s="374"/>
    </row>
    <row r="309" spans="9:10">
      <c r="I309" s="374"/>
      <c r="J309" s="374"/>
    </row>
    <row r="310" spans="9:10">
      <c r="I310" s="374"/>
      <c r="J310" s="374"/>
    </row>
    <row r="311" spans="9:10">
      <c r="I311" s="374"/>
      <c r="J311" s="374"/>
    </row>
    <row r="312" spans="9:10">
      <c r="I312" s="374"/>
      <c r="J312" s="374"/>
    </row>
    <row r="313" spans="9:10">
      <c r="I313" s="374"/>
      <c r="J313" s="374"/>
    </row>
    <row r="314" spans="9:10">
      <c r="I314" s="374"/>
      <c r="J314" s="374"/>
    </row>
    <row r="315" spans="9:10">
      <c r="I315" s="374"/>
      <c r="J315" s="374"/>
    </row>
    <row r="316" spans="9:10">
      <c r="I316" s="374"/>
      <c r="J316" s="374"/>
    </row>
    <row r="317" spans="9:10">
      <c r="I317" s="374"/>
      <c r="J317" s="374"/>
    </row>
    <row r="318" spans="9:10">
      <c r="I318" s="374"/>
      <c r="J318" s="374"/>
    </row>
    <row r="319" spans="9:10">
      <c r="I319" s="374"/>
      <c r="J319" s="374"/>
    </row>
    <row r="320" spans="9:10">
      <c r="I320" s="374"/>
      <c r="J320" s="374"/>
    </row>
    <row r="321" spans="9:10">
      <c r="I321" s="374"/>
      <c r="J321" s="374"/>
    </row>
    <row r="322" spans="9:10">
      <c r="I322" s="374"/>
      <c r="J322" s="374"/>
    </row>
    <row r="323" spans="9:10">
      <c r="I323" s="374"/>
      <c r="J323" s="374"/>
    </row>
    <row r="324" spans="9:10">
      <c r="I324" s="374"/>
      <c r="J324" s="374"/>
    </row>
    <row r="325" spans="9:10">
      <c r="I325" s="374"/>
      <c r="J325" s="374"/>
    </row>
    <row r="326" spans="9:10">
      <c r="I326" s="374"/>
      <c r="J326" s="374"/>
    </row>
    <row r="327" spans="9:10">
      <c r="I327" s="374"/>
      <c r="J327" s="374"/>
    </row>
    <row r="328" spans="9:10">
      <c r="I328" s="374"/>
      <c r="J328" s="374"/>
    </row>
    <row r="329" spans="9:10">
      <c r="I329" s="374"/>
      <c r="J329" s="374"/>
    </row>
    <row r="330" spans="9:10">
      <c r="I330" s="374"/>
      <c r="J330" s="374"/>
    </row>
    <row r="331" spans="9:10">
      <c r="I331" s="374"/>
      <c r="J331" s="374"/>
    </row>
    <row r="332" spans="9:10">
      <c r="I332" s="374"/>
      <c r="J332" s="374"/>
    </row>
    <row r="333" spans="9:10">
      <c r="I333" s="374"/>
      <c r="J333" s="374"/>
    </row>
    <row r="334" spans="9:10">
      <c r="I334" s="374"/>
      <c r="J334" s="374"/>
    </row>
    <row r="335" spans="9:10">
      <c r="I335" s="374"/>
      <c r="J335" s="374"/>
    </row>
    <row r="336" spans="9:10">
      <c r="I336" s="374"/>
      <c r="J336" s="374"/>
    </row>
    <row r="337" spans="9:10">
      <c r="I337" s="374"/>
      <c r="J337" s="374"/>
    </row>
    <row r="338" spans="9:10">
      <c r="I338" s="374"/>
      <c r="J338" s="374"/>
    </row>
    <row r="339" spans="9:10">
      <c r="I339" s="374"/>
      <c r="J339" s="374"/>
    </row>
    <row r="340" spans="9:10">
      <c r="I340" s="374"/>
      <c r="J340" s="374"/>
    </row>
    <row r="341" spans="9:10">
      <c r="I341" s="374"/>
      <c r="J341" s="374"/>
    </row>
    <row r="342" spans="9:10">
      <c r="I342" s="374"/>
      <c r="J342" s="374"/>
    </row>
    <row r="343" spans="9:10">
      <c r="I343" s="374"/>
      <c r="J343" s="374"/>
    </row>
    <row r="344" spans="9:10">
      <c r="I344" s="374"/>
      <c r="J344" s="374"/>
    </row>
    <row r="345" spans="9:10">
      <c r="I345" s="374"/>
      <c r="J345" s="374"/>
    </row>
    <row r="346" spans="9:10">
      <c r="I346" s="374"/>
      <c r="J346" s="374"/>
    </row>
    <row r="347" spans="9:10">
      <c r="I347" s="374"/>
      <c r="J347" s="374"/>
    </row>
    <row r="348" spans="9:10">
      <c r="I348" s="374"/>
      <c r="J348" s="374"/>
    </row>
    <row r="349" spans="9:10">
      <c r="I349" s="374"/>
      <c r="J349" s="374"/>
    </row>
    <row r="350" spans="9:10">
      <c r="I350" s="374"/>
      <c r="J350" s="374"/>
    </row>
    <row r="351" spans="9:10">
      <c r="I351" s="374"/>
      <c r="J351" s="374"/>
    </row>
    <row r="352" spans="9:10">
      <c r="I352" s="374"/>
      <c r="J352" s="374"/>
    </row>
    <row r="353" spans="9:10">
      <c r="I353" s="374"/>
      <c r="J353" s="374"/>
    </row>
    <row r="354" spans="9:10">
      <c r="I354" s="374"/>
      <c r="J354" s="374"/>
    </row>
    <row r="355" spans="9:10">
      <c r="I355" s="374"/>
      <c r="J355" s="374"/>
    </row>
    <row r="356" spans="9:10">
      <c r="I356" s="374"/>
      <c r="J356" s="374"/>
    </row>
    <row r="357" spans="9:10">
      <c r="I357" s="374"/>
      <c r="J357" s="374"/>
    </row>
    <row r="358" spans="9:10">
      <c r="I358" s="374"/>
      <c r="J358" s="374"/>
    </row>
    <row r="359" spans="9:10">
      <c r="I359" s="374"/>
      <c r="J359" s="374"/>
    </row>
    <row r="360" spans="9:10">
      <c r="I360" s="374"/>
      <c r="J360" s="374"/>
    </row>
    <row r="361" spans="9:10">
      <c r="I361" s="374"/>
      <c r="J361" s="374"/>
    </row>
    <row r="362" spans="9:10">
      <c r="I362" s="374"/>
      <c r="J362" s="374"/>
    </row>
    <row r="363" spans="9:10">
      <c r="I363" s="374"/>
      <c r="J363" s="374"/>
    </row>
    <row r="364" spans="9:10">
      <c r="I364" s="374"/>
      <c r="J364" s="374"/>
    </row>
    <row r="365" spans="9:10">
      <c r="I365" s="374"/>
      <c r="J365" s="374"/>
    </row>
    <row r="366" spans="9:10">
      <c r="I366" s="374"/>
      <c r="J366" s="374"/>
    </row>
    <row r="367" spans="9:10">
      <c r="I367" s="374"/>
      <c r="J367" s="374"/>
    </row>
    <row r="368" spans="9:10">
      <c r="I368" s="374"/>
      <c r="J368" s="374"/>
    </row>
    <row r="369" spans="9:10">
      <c r="I369" s="374"/>
      <c r="J369" s="374"/>
    </row>
    <row r="370" spans="9:10">
      <c r="I370" s="374"/>
      <c r="J370" s="374"/>
    </row>
    <row r="371" spans="9:10">
      <c r="I371" s="374"/>
      <c r="J371" s="374"/>
    </row>
    <row r="372" spans="9:10">
      <c r="I372" s="374"/>
      <c r="J372" s="374"/>
    </row>
    <row r="373" spans="9:10">
      <c r="I373" s="374"/>
      <c r="J373" s="374"/>
    </row>
    <row r="374" spans="9:10">
      <c r="I374" s="374"/>
      <c r="J374" s="374"/>
    </row>
    <row r="375" spans="9:10">
      <c r="I375" s="374"/>
      <c r="J375" s="374"/>
    </row>
    <row r="376" spans="9:10">
      <c r="I376" s="374"/>
      <c r="J376" s="374"/>
    </row>
    <row r="377" spans="9:10">
      <c r="I377" s="374"/>
      <c r="J377" s="374"/>
    </row>
    <row r="378" spans="9:10">
      <c r="I378" s="374"/>
      <c r="J378" s="374"/>
    </row>
    <row r="379" spans="9:10">
      <c r="I379" s="374"/>
      <c r="J379" s="374"/>
    </row>
    <row r="380" spans="9:10">
      <c r="I380" s="374"/>
      <c r="J380" s="374"/>
    </row>
    <row r="381" spans="9:10">
      <c r="I381" s="374"/>
      <c r="J381" s="374"/>
    </row>
    <row r="382" spans="9:10">
      <c r="I382" s="374"/>
      <c r="J382" s="374"/>
    </row>
    <row r="383" spans="9:10">
      <c r="I383" s="374"/>
      <c r="J383" s="374"/>
    </row>
    <row r="384" spans="9:10">
      <c r="I384" s="374"/>
      <c r="J384" s="374"/>
    </row>
    <row r="385" spans="9:10">
      <c r="I385" s="374"/>
      <c r="J385" s="374"/>
    </row>
    <row r="386" spans="9:10">
      <c r="I386" s="374"/>
      <c r="J386" s="374"/>
    </row>
    <row r="387" spans="9:10">
      <c r="I387" s="374"/>
      <c r="J387" s="374"/>
    </row>
    <row r="388" spans="9:10">
      <c r="I388" s="374"/>
      <c r="J388" s="374"/>
    </row>
    <row r="389" spans="9:10">
      <c r="I389" s="374"/>
      <c r="J389" s="374"/>
    </row>
    <row r="390" spans="9:10">
      <c r="I390" s="374"/>
      <c r="J390" s="374"/>
    </row>
    <row r="391" spans="9:10">
      <c r="I391" s="374"/>
      <c r="J391" s="374"/>
    </row>
    <row r="392" spans="9:10">
      <c r="I392" s="374"/>
      <c r="J392" s="374"/>
    </row>
    <row r="393" spans="9:10">
      <c r="I393" s="374"/>
      <c r="J393" s="374"/>
    </row>
    <row r="394" spans="9:10">
      <c r="I394" s="374"/>
      <c r="J394" s="374"/>
    </row>
    <row r="395" spans="9:10">
      <c r="I395" s="374"/>
      <c r="J395" s="374"/>
    </row>
    <row r="396" spans="9:10">
      <c r="I396" s="374"/>
      <c r="J396" s="374"/>
    </row>
    <row r="397" spans="9:10">
      <c r="I397" s="374"/>
      <c r="J397" s="374"/>
    </row>
    <row r="398" spans="9:10">
      <c r="I398" s="374"/>
      <c r="J398" s="374"/>
    </row>
    <row r="399" spans="9:10">
      <c r="I399" s="374"/>
      <c r="J399" s="374"/>
    </row>
    <row r="400" spans="9:10">
      <c r="I400" s="374"/>
      <c r="J400" s="374"/>
    </row>
    <row r="401" spans="9:10">
      <c r="I401" s="374"/>
      <c r="J401" s="374"/>
    </row>
    <row r="402" spans="9:10">
      <c r="I402" s="374"/>
      <c r="J402" s="374"/>
    </row>
    <row r="403" spans="9:10">
      <c r="I403" s="374"/>
      <c r="J403" s="374"/>
    </row>
    <row r="404" spans="9:10">
      <c r="I404" s="374"/>
      <c r="J404" s="374"/>
    </row>
    <row r="405" spans="9:10">
      <c r="I405" s="374"/>
      <c r="J405" s="374"/>
    </row>
    <row r="406" spans="9:10">
      <c r="I406" s="374"/>
      <c r="J406" s="374"/>
    </row>
    <row r="407" spans="9:10">
      <c r="I407" s="374"/>
      <c r="J407" s="374"/>
    </row>
    <row r="408" spans="9:10">
      <c r="I408" s="374"/>
      <c r="J408" s="374"/>
    </row>
    <row r="409" spans="9:10">
      <c r="I409" s="374"/>
      <c r="J409" s="374"/>
    </row>
    <row r="410" spans="9:10">
      <c r="I410" s="374"/>
      <c r="J410" s="374"/>
    </row>
    <row r="411" spans="9:10">
      <c r="I411" s="374"/>
      <c r="J411" s="374"/>
    </row>
    <row r="412" spans="9:10">
      <c r="I412" s="374"/>
      <c r="J412" s="374"/>
    </row>
    <row r="413" spans="9:10">
      <c r="I413" s="374"/>
      <c r="J413" s="374"/>
    </row>
    <row r="414" spans="9:10">
      <c r="I414" s="374"/>
      <c r="J414" s="374"/>
    </row>
    <row r="415" spans="9:10">
      <c r="I415" s="374"/>
      <c r="J415" s="374"/>
    </row>
    <row r="416" spans="9:10">
      <c r="I416" s="374"/>
      <c r="J416" s="374"/>
    </row>
    <row r="417" spans="9:10">
      <c r="I417" s="374"/>
      <c r="J417" s="374"/>
    </row>
    <row r="418" spans="9:10">
      <c r="I418" s="374"/>
      <c r="J418" s="374"/>
    </row>
    <row r="419" spans="9:10">
      <c r="I419" s="374"/>
      <c r="J419" s="374"/>
    </row>
    <row r="420" spans="9:10">
      <c r="I420" s="374"/>
      <c r="J420" s="374"/>
    </row>
    <row r="421" spans="9:10">
      <c r="I421" s="374"/>
      <c r="J421" s="374"/>
    </row>
    <row r="422" spans="9:10">
      <c r="I422" s="374"/>
      <c r="J422" s="374"/>
    </row>
    <row r="423" spans="9:10">
      <c r="I423" s="374"/>
      <c r="J423" s="374"/>
    </row>
    <row r="424" spans="9:10">
      <c r="I424" s="374"/>
      <c r="J424" s="374"/>
    </row>
    <row r="425" spans="9:10">
      <c r="I425" s="374"/>
      <c r="J425" s="374"/>
    </row>
    <row r="426" spans="9:10">
      <c r="I426" s="374"/>
      <c r="J426" s="374"/>
    </row>
    <row r="427" spans="9:10">
      <c r="I427" s="374"/>
      <c r="J427" s="374"/>
    </row>
    <row r="428" spans="9:10">
      <c r="I428" s="374"/>
      <c r="J428" s="374"/>
    </row>
    <row r="429" spans="9:10">
      <c r="I429" s="374"/>
      <c r="J429" s="374"/>
    </row>
    <row r="430" spans="9:10">
      <c r="I430" s="374"/>
      <c r="J430" s="374"/>
    </row>
    <row r="431" spans="9:10">
      <c r="I431" s="374"/>
      <c r="J431" s="374"/>
    </row>
    <row r="432" spans="9:10">
      <c r="I432" s="374"/>
      <c r="J432" s="374"/>
    </row>
    <row r="433" spans="9:10">
      <c r="I433" s="374"/>
      <c r="J433" s="374"/>
    </row>
    <row r="434" spans="9:10">
      <c r="I434" s="374"/>
      <c r="J434" s="374"/>
    </row>
    <row r="435" spans="9:10">
      <c r="I435" s="374"/>
      <c r="J435" s="374"/>
    </row>
    <row r="436" spans="9:10">
      <c r="I436" s="374"/>
      <c r="J436" s="374"/>
    </row>
    <row r="437" spans="9:10">
      <c r="I437" s="374"/>
      <c r="J437" s="374"/>
    </row>
    <row r="438" spans="9:10">
      <c r="I438" s="374"/>
      <c r="J438" s="374"/>
    </row>
    <row r="439" spans="9:10">
      <c r="I439" s="374"/>
      <c r="J439" s="374"/>
    </row>
    <row r="440" spans="9:10">
      <c r="I440" s="374"/>
      <c r="J440" s="374"/>
    </row>
    <row r="441" spans="9:10">
      <c r="I441" s="374"/>
      <c r="J441" s="374"/>
    </row>
    <row r="442" spans="9:10">
      <c r="I442" s="374"/>
      <c r="J442" s="374"/>
    </row>
    <row r="443" spans="9:10">
      <c r="I443" s="374"/>
      <c r="J443" s="374"/>
    </row>
    <row r="444" spans="9:10">
      <c r="I444" s="374"/>
      <c r="J444" s="374"/>
    </row>
    <row r="445" spans="9:10">
      <c r="I445" s="374"/>
      <c r="J445" s="374"/>
    </row>
    <row r="446" spans="9:10">
      <c r="I446" s="374"/>
      <c r="J446" s="374"/>
    </row>
    <row r="447" spans="9:10">
      <c r="I447" s="374"/>
      <c r="J447" s="374"/>
    </row>
    <row r="448" spans="9:10">
      <c r="I448" s="374"/>
      <c r="J448" s="374"/>
    </row>
    <row r="449" spans="9:10">
      <c r="I449" s="374"/>
      <c r="J449" s="374"/>
    </row>
    <row r="450" spans="9:10">
      <c r="I450" s="374"/>
      <c r="J450" s="374"/>
    </row>
    <row r="451" spans="9:10">
      <c r="I451" s="374"/>
      <c r="J451" s="374"/>
    </row>
    <row r="452" spans="9:10">
      <c r="I452" s="374"/>
      <c r="J452" s="374"/>
    </row>
    <row r="453" spans="9:10">
      <c r="I453" s="374"/>
      <c r="J453" s="374"/>
    </row>
    <row r="454" spans="9:10">
      <c r="I454" s="374"/>
      <c r="J454" s="374"/>
    </row>
    <row r="455" spans="9:10">
      <c r="I455" s="374"/>
      <c r="J455" s="374"/>
    </row>
    <row r="456" spans="9:10">
      <c r="I456" s="374"/>
      <c r="J456" s="374"/>
    </row>
    <row r="457" spans="9:10">
      <c r="I457" s="374"/>
      <c r="J457" s="374"/>
    </row>
    <row r="458" spans="9:10">
      <c r="I458" s="374"/>
      <c r="J458" s="374"/>
    </row>
    <row r="459" spans="9:10">
      <c r="I459" s="374"/>
      <c r="J459" s="374"/>
    </row>
    <row r="460" spans="9:10">
      <c r="I460" s="374"/>
      <c r="J460" s="374"/>
    </row>
    <row r="461" spans="9:10">
      <c r="I461" s="374"/>
      <c r="J461" s="374"/>
    </row>
    <row r="462" spans="9:10">
      <c r="I462" s="374"/>
      <c r="J462" s="374"/>
    </row>
    <row r="463" spans="9:10">
      <c r="I463" s="374"/>
      <c r="J463" s="374"/>
    </row>
    <row r="464" spans="9:10">
      <c r="I464" s="374"/>
      <c r="J464" s="374"/>
    </row>
    <row r="465" spans="9:10">
      <c r="I465" s="374"/>
      <c r="J465" s="374"/>
    </row>
    <row r="466" spans="9:10">
      <c r="I466" s="374"/>
      <c r="J466" s="374"/>
    </row>
    <row r="467" spans="9:10">
      <c r="I467" s="374"/>
      <c r="J467" s="374"/>
    </row>
    <row r="468" spans="9:10">
      <c r="I468" s="374"/>
      <c r="J468" s="374"/>
    </row>
    <row r="469" spans="9:10">
      <c r="I469" s="374"/>
      <c r="J469" s="374"/>
    </row>
    <row r="470" spans="9:10">
      <c r="I470" s="374"/>
      <c r="J470" s="374"/>
    </row>
    <row r="471" spans="9:10">
      <c r="I471" s="374"/>
      <c r="J471" s="374"/>
    </row>
    <row r="472" spans="9:10">
      <c r="I472" s="374"/>
      <c r="J472" s="374"/>
    </row>
    <row r="473" spans="9:10">
      <c r="I473" s="374"/>
      <c r="J473" s="374"/>
    </row>
    <row r="474" spans="9:10">
      <c r="I474" s="374"/>
      <c r="J474" s="374"/>
    </row>
    <row r="475" spans="9:10">
      <c r="I475" s="374"/>
      <c r="J475" s="374"/>
    </row>
    <row r="476" spans="9:10">
      <c r="I476" s="374"/>
      <c r="J476" s="374"/>
    </row>
    <row r="477" spans="9:10">
      <c r="I477" s="374"/>
      <c r="J477" s="374"/>
    </row>
    <row r="478" spans="9:10">
      <c r="I478" s="374"/>
      <c r="J478" s="374"/>
    </row>
    <row r="479" spans="9:10">
      <c r="I479" s="374"/>
      <c r="J479" s="374"/>
    </row>
    <row r="480" spans="9:10">
      <c r="I480" s="374"/>
      <c r="J480" s="374"/>
    </row>
    <row r="481" spans="9:10">
      <c r="I481" s="374"/>
      <c r="J481" s="374"/>
    </row>
    <row r="482" spans="9:10">
      <c r="I482" s="374"/>
      <c r="J482" s="374"/>
    </row>
    <row r="483" spans="9:10">
      <c r="I483" s="374"/>
      <c r="J483" s="374"/>
    </row>
    <row r="484" spans="9:10">
      <c r="I484" s="374"/>
      <c r="J484" s="374"/>
    </row>
    <row r="485" spans="9:10">
      <c r="I485" s="374"/>
      <c r="J485" s="374"/>
    </row>
    <row r="486" spans="9:10">
      <c r="I486" s="374"/>
      <c r="J486" s="374"/>
    </row>
    <row r="487" spans="9:10">
      <c r="I487" s="374"/>
      <c r="J487" s="374"/>
    </row>
    <row r="488" spans="9:10">
      <c r="I488" s="374"/>
      <c r="J488" s="374"/>
    </row>
    <row r="489" spans="9:10">
      <c r="I489" s="374"/>
      <c r="J489" s="374"/>
    </row>
    <row r="490" spans="9:10">
      <c r="I490" s="374"/>
      <c r="J490" s="374"/>
    </row>
    <row r="491" spans="9:10">
      <c r="I491" s="374"/>
      <c r="J491" s="374"/>
    </row>
    <row r="492" spans="9:10">
      <c r="I492" s="374"/>
      <c r="J492" s="374"/>
    </row>
    <row r="493" spans="9:10">
      <c r="I493" s="374"/>
      <c r="J493" s="374"/>
    </row>
    <row r="494" spans="9:10">
      <c r="I494" s="374"/>
      <c r="J494" s="374"/>
    </row>
    <row r="495" spans="9:10">
      <c r="I495" s="374"/>
      <c r="J495" s="374"/>
    </row>
    <row r="496" spans="9:10">
      <c r="I496" s="374"/>
      <c r="J496" s="374"/>
    </row>
    <row r="497" spans="9:10">
      <c r="I497" s="374"/>
      <c r="J497" s="374"/>
    </row>
    <row r="498" spans="9:10">
      <c r="I498" s="374"/>
      <c r="J498" s="374"/>
    </row>
    <row r="499" spans="9:10">
      <c r="I499" s="374"/>
      <c r="J499" s="374"/>
    </row>
    <row r="500" spans="9:10">
      <c r="I500" s="374"/>
      <c r="J500" s="374"/>
    </row>
    <row r="501" spans="9:10">
      <c r="I501" s="374"/>
      <c r="J501" s="374"/>
    </row>
    <row r="502" spans="9:10">
      <c r="I502" s="374"/>
      <c r="J502" s="374"/>
    </row>
    <row r="503" spans="9:10">
      <c r="I503" s="374"/>
      <c r="J503" s="374"/>
    </row>
    <row r="504" spans="9:10">
      <c r="I504" s="374"/>
      <c r="J504" s="374"/>
    </row>
    <row r="505" spans="9:10">
      <c r="I505" s="374"/>
      <c r="J505" s="374"/>
    </row>
    <row r="506" spans="9:10">
      <c r="I506" s="374"/>
      <c r="J506" s="374"/>
    </row>
    <row r="507" spans="9:10">
      <c r="I507" s="374"/>
      <c r="J507" s="374"/>
    </row>
    <row r="508" spans="9:10">
      <c r="I508" s="374"/>
      <c r="J508" s="374"/>
    </row>
    <row r="509" spans="9:10">
      <c r="I509" s="374"/>
      <c r="J509" s="374"/>
    </row>
    <row r="510" spans="9:10">
      <c r="I510" s="374"/>
      <c r="J510" s="374"/>
    </row>
    <row r="511" spans="9:10">
      <c r="I511" s="374"/>
      <c r="J511" s="374"/>
    </row>
    <row r="512" spans="9:10">
      <c r="I512" s="374"/>
      <c r="J512" s="374"/>
    </row>
    <row r="513" spans="9:10">
      <c r="I513" s="374"/>
      <c r="J513" s="374"/>
    </row>
    <row r="514" spans="9:10">
      <c r="I514" s="374"/>
      <c r="J514" s="374"/>
    </row>
    <row r="515" spans="9:10">
      <c r="I515" s="374"/>
      <c r="J515" s="374"/>
    </row>
    <row r="516" spans="9:10">
      <c r="I516" s="374"/>
      <c r="J516" s="374"/>
    </row>
    <row r="517" spans="9:10">
      <c r="I517" s="374"/>
      <c r="J517" s="374"/>
    </row>
    <row r="518" spans="9:10">
      <c r="I518" s="374"/>
      <c r="J518" s="374"/>
    </row>
    <row r="519" spans="9:10">
      <c r="I519" s="374"/>
      <c r="J519" s="374"/>
    </row>
    <row r="520" spans="9:10">
      <c r="I520" s="374"/>
      <c r="J520" s="374"/>
    </row>
    <row r="521" spans="9:10">
      <c r="I521" s="374"/>
      <c r="J521" s="374"/>
    </row>
    <row r="522" spans="9:10">
      <c r="I522" s="374"/>
      <c r="J522" s="374"/>
    </row>
    <row r="523" spans="9:10">
      <c r="I523" s="374"/>
      <c r="J523" s="374"/>
    </row>
    <row r="524" spans="9:10">
      <c r="I524" s="374"/>
      <c r="J524" s="374"/>
    </row>
    <row r="525" spans="9:10">
      <c r="I525" s="374"/>
      <c r="J525" s="374"/>
    </row>
    <row r="526" spans="9:10">
      <c r="I526" s="374"/>
      <c r="J526" s="374"/>
    </row>
    <row r="527" spans="9:10">
      <c r="I527" s="374"/>
      <c r="J527" s="374"/>
    </row>
    <row r="528" spans="9:10">
      <c r="I528" s="374"/>
      <c r="J528" s="374"/>
    </row>
    <row r="529" spans="9:10">
      <c r="I529" s="374"/>
      <c r="J529" s="374"/>
    </row>
    <row r="530" spans="9:10">
      <c r="I530" s="374"/>
      <c r="J530" s="374"/>
    </row>
    <row r="531" spans="9:10">
      <c r="I531" s="374"/>
      <c r="J531" s="374"/>
    </row>
    <row r="532" spans="9:10">
      <c r="I532" s="374"/>
      <c r="J532" s="374"/>
    </row>
    <row r="533" spans="9:10">
      <c r="I533" s="374"/>
      <c r="J533" s="374"/>
    </row>
    <row r="534" spans="9:10">
      <c r="I534" s="374"/>
      <c r="J534" s="374"/>
    </row>
    <row r="535" spans="9:10">
      <c r="I535" s="374"/>
      <c r="J535" s="374"/>
    </row>
    <row r="536" spans="9:10">
      <c r="I536" s="374"/>
      <c r="J536" s="374"/>
    </row>
    <row r="537" spans="9:10">
      <c r="I537" s="374"/>
      <c r="J537" s="374"/>
    </row>
    <row r="538" spans="9:10">
      <c r="I538" s="374"/>
      <c r="J538" s="374"/>
    </row>
    <row r="539" spans="9:10">
      <c r="I539" s="374"/>
      <c r="J539" s="374"/>
    </row>
    <row r="540" spans="9:10">
      <c r="I540" s="374"/>
      <c r="J540" s="374"/>
    </row>
    <row r="541" spans="9:10">
      <c r="I541" s="374"/>
      <c r="J541" s="374"/>
    </row>
    <row r="542" spans="9:10">
      <c r="I542" s="374"/>
      <c r="J542" s="374"/>
    </row>
    <row r="543" spans="9:10">
      <c r="I543" s="374"/>
      <c r="J543" s="374"/>
    </row>
    <row r="544" spans="9:10">
      <c r="I544" s="374"/>
      <c r="J544" s="374"/>
    </row>
    <row r="545" spans="9:10">
      <c r="I545" s="374"/>
      <c r="J545" s="374"/>
    </row>
    <row r="546" spans="9:10">
      <c r="I546" s="374"/>
      <c r="J546" s="374"/>
    </row>
    <row r="547" spans="9:10">
      <c r="I547" s="374"/>
      <c r="J547" s="374"/>
    </row>
    <row r="548" spans="9:10">
      <c r="I548" s="374"/>
      <c r="J548" s="374"/>
    </row>
    <row r="549" spans="9:10">
      <c r="I549" s="374"/>
      <c r="J549" s="374"/>
    </row>
    <row r="550" spans="9:10">
      <c r="I550" s="374"/>
      <c r="J550" s="374"/>
    </row>
    <row r="551" spans="9:10">
      <c r="I551" s="374"/>
      <c r="J551" s="374"/>
    </row>
    <row r="552" spans="9:10">
      <c r="I552" s="374"/>
      <c r="J552" s="374"/>
    </row>
    <row r="553" spans="9:10">
      <c r="I553" s="374"/>
      <c r="J553" s="374"/>
    </row>
    <row r="554" spans="9:10">
      <c r="I554" s="374"/>
      <c r="J554" s="374"/>
    </row>
    <row r="555" spans="9:10">
      <c r="I555" s="374"/>
      <c r="J555" s="374"/>
    </row>
    <row r="556" spans="9:10">
      <c r="I556" s="374"/>
      <c r="J556" s="374"/>
    </row>
    <row r="557" spans="9:10">
      <c r="I557" s="374"/>
      <c r="J557" s="374"/>
    </row>
    <row r="558" spans="9:10">
      <c r="I558" s="374"/>
      <c r="J558" s="374"/>
    </row>
    <row r="559" spans="9:10">
      <c r="I559" s="374"/>
      <c r="J559" s="374"/>
    </row>
    <row r="560" spans="9:10">
      <c r="I560" s="374"/>
      <c r="J560" s="374"/>
    </row>
    <row r="561" spans="9:10">
      <c r="I561" s="374"/>
      <c r="J561" s="374"/>
    </row>
    <row r="562" spans="9:10">
      <c r="I562" s="374"/>
      <c r="J562" s="374"/>
    </row>
    <row r="563" spans="9:10">
      <c r="I563" s="374"/>
      <c r="J563" s="374"/>
    </row>
    <row r="564" spans="9:10">
      <c r="I564" s="374"/>
      <c r="J564" s="374"/>
    </row>
    <row r="565" spans="9:10">
      <c r="I565" s="374"/>
      <c r="J565" s="374"/>
    </row>
    <row r="566" spans="9:10">
      <c r="I566" s="374"/>
      <c r="J566" s="374"/>
    </row>
    <row r="567" spans="9:10">
      <c r="I567" s="374"/>
      <c r="J567" s="374"/>
    </row>
    <row r="568" spans="9:10">
      <c r="I568" s="374"/>
      <c r="J568" s="374"/>
    </row>
    <row r="569" spans="9:10">
      <c r="I569" s="374"/>
      <c r="J569" s="374"/>
    </row>
    <row r="570" spans="9:10">
      <c r="I570" s="374"/>
      <c r="J570" s="374"/>
    </row>
    <row r="571" spans="9:10">
      <c r="I571" s="374"/>
      <c r="J571" s="374"/>
    </row>
    <row r="572" spans="9:10">
      <c r="I572" s="374"/>
      <c r="J572" s="374"/>
    </row>
    <row r="573" spans="9:10">
      <c r="I573" s="374"/>
      <c r="J573" s="374"/>
    </row>
    <row r="574" spans="9:10">
      <c r="I574" s="374"/>
      <c r="J574" s="374"/>
    </row>
    <row r="575" spans="9:10">
      <c r="I575" s="374"/>
      <c r="J575" s="374"/>
    </row>
    <row r="576" spans="9:10">
      <c r="I576" s="374"/>
      <c r="J576" s="374"/>
    </row>
    <row r="577" spans="9:10">
      <c r="I577" s="374"/>
      <c r="J577" s="374"/>
    </row>
    <row r="578" spans="9:10">
      <c r="I578" s="374"/>
      <c r="J578" s="374"/>
    </row>
    <row r="579" spans="9:10">
      <c r="I579" s="374"/>
      <c r="J579" s="374"/>
    </row>
    <row r="580" spans="9:10">
      <c r="I580" s="374"/>
      <c r="J580" s="374"/>
    </row>
    <row r="581" spans="9:10">
      <c r="I581" s="374"/>
      <c r="J581" s="374"/>
    </row>
    <row r="582" spans="9:10">
      <c r="I582" s="374"/>
      <c r="J582" s="374"/>
    </row>
  </sheetData>
  <sheetProtection password="CA55" sheet="1" objects="1" scenarios="1" formatCells="0"/>
  <mergeCells count="29">
    <mergeCell ref="J5:J6"/>
    <mergeCell ref="H88:J88"/>
    <mergeCell ref="L9:N9"/>
    <mergeCell ref="G68:H68"/>
    <mergeCell ref="B97:C97"/>
    <mergeCell ref="G90:G96"/>
    <mergeCell ref="B96:C96"/>
    <mergeCell ref="B95:C95"/>
    <mergeCell ref="G67:H67"/>
    <mergeCell ref="H82:K82"/>
    <mergeCell ref="K78:K79"/>
    <mergeCell ref="I78:I79"/>
    <mergeCell ref="J78:J79"/>
    <mergeCell ref="B2:F2"/>
    <mergeCell ref="I4:J4"/>
    <mergeCell ref="B3:C3"/>
    <mergeCell ref="G2:K2"/>
    <mergeCell ref="G3:H3"/>
    <mergeCell ref="H4:H6"/>
    <mergeCell ref="G4:G6"/>
    <mergeCell ref="I5:I6"/>
    <mergeCell ref="B4:B6"/>
    <mergeCell ref="C4:C6"/>
    <mergeCell ref="K5:K6"/>
    <mergeCell ref="D5:D6"/>
    <mergeCell ref="D3:D4"/>
    <mergeCell ref="E3:E4"/>
    <mergeCell ref="F5:F6"/>
    <mergeCell ref="E5:E6"/>
  </mergeCells>
  <phoneticPr fontId="0" type="noConversion"/>
  <printOptions horizontalCentered="1"/>
  <pageMargins left="0.39370078740157483" right="0" top="0.98425196850393704" bottom="0.39370078740157483" header="0.19685039370078741" footer="0.11811023622047245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N63"/>
  <sheetViews>
    <sheetView zoomScale="75" zoomScaleNormal="75" workbookViewId="0">
      <selection activeCell="F55" sqref="F55"/>
    </sheetView>
  </sheetViews>
  <sheetFormatPr defaultColWidth="9.140625" defaultRowHeight="15" outlineLevelCol="1"/>
  <cols>
    <col min="1" max="1" width="12.5703125" style="283" customWidth="1"/>
    <col min="3" max="3" width="63.5703125" customWidth="1"/>
    <col min="4" max="4" width="17" customWidth="1"/>
    <col min="5" max="5" width="16.28515625" customWidth="1"/>
    <col min="6" max="6" width="14.85546875" customWidth="1"/>
    <col min="7" max="7" width="16" customWidth="1"/>
    <col min="8" max="8" width="16.7109375" customWidth="1"/>
    <col min="9" max="9" width="15.5703125" customWidth="1"/>
    <col min="10" max="10" width="15.85546875" customWidth="1" outlineLevel="1"/>
    <col min="11" max="11" width="19.28515625" style="283" customWidth="1"/>
    <col min="12" max="12" width="15.7109375" style="283" customWidth="1"/>
    <col min="13" max="37" width="9.140625" style="283" customWidth="1"/>
    <col min="38" max="40" width="9.140625" style="375" customWidth="1"/>
  </cols>
  <sheetData>
    <row r="1" spans="2:12" s="283" customFormat="1" ht="14.25" customHeight="1">
      <c r="I1" s="451"/>
      <c r="J1" s="451"/>
    </row>
    <row r="2" spans="2:12" ht="18.75">
      <c r="B2" s="376" t="s">
        <v>474</v>
      </c>
      <c r="C2" s="377"/>
      <c r="D2" s="377"/>
      <c r="E2" s="377"/>
      <c r="F2" s="378" t="s">
        <v>75</v>
      </c>
      <c r="G2" s="377"/>
      <c r="H2" s="377"/>
      <c r="I2" s="377"/>
      <c r="J2" s="452"/>
      <c r="K2" s="527"/>
      <c r="L2" s="507"/>
    </row>
    <row r="3" spans="2:12" ht="36.6" customHeight="1">
      <c r="B3" s="379" t="s">
        <v>21</v>
      </c>
      <c r="C3" s="380"/>
      <c r="D3" s="842" t="str">
        <f>'2_uproszczony_rzis'!B4</f>
        <v>wpisz tu nazwę firmy w akuszu 1</v>
      </c>
      <c r="E3" s="843"/>
      <c r="F3" s="843"/>
      <c r="G3" s="843"/>
      <c r="H3" s="843"/>
      <c r="I3" s="844"/>
      <c r="J3" s="815" t="s">
        <v>475</v>
      </c>
      <c r="K3" s="508"/>
      <c r="L3" s="508"/>
    </row>
    <row r="4" spans="2:12" ht="30" customHeight="1">
      <c r="B4" s="828" t="s">
        <v>46</v>
      </c>
      <c r="C4" s="829"/>
      <c r="D4" s="834" t="s">
        <v>47</v>
      </c>
      <c r="E4" s="835"/>
      <c r="F4" s="836"/>
      <c r="G4" s="667" t="s">
        <v>48</v>
      </c>
      <c r="H4" s="668"/>
      <c r="I4" s="668"/>
      <c r="J4" s="816"/>
      <c r="K4" s="817" t="s">
        <v>470</v>
      </c>
      <c r="L4" s="517"/>
    </row>
    <row r="5" spans="2:12" ht="15.75">
      <c r="B5" s="830"/>
      <c r="C5" s="831"/>
      <c r="D5" s="837">
        <f>'2_uproszczony_rzis'!D6</f>
        <v>2024</v>
      </c>
      <c r="E5" s="837">
        <f>'2_uproszczony_rzis'!E6</f>
        <v>2025</v>
      </c>
      <c r="F5" s="670">
        <f>'2_uproszczony_rzis'!F6</f>
        <v>2026</v>
      </c>
      <c r="G5" s="671">
        <f>'2_uproszczony_rzis'!G6</f>
        <v>2026</v>
      </c>
      <c r="H5" s="669">
        <f>'2_uproszczony_rzis'!H6</f>
        <v>2027</v>
      </c>
      <c r="I5" s="669">
        <f>'2_uproszczony_rzis'!I6</f>
        <v>2028</v>
      </c>
      <c r="J5" s="669">
        <f>'2_uproszczony_rzis'!J6</f>
        <v>2029</v>
      </c>
      <c r="K5" s="818"/>
      <c r="L5" s="518"/>
    </row>
    <row r="6" spans="2:12" ht="27" customHeight="1">
      <c r="B6" s="832"/>
      <c r="C6" s="833"/>
      <c r="D6" s="838"/>
      <c r="E6" s="838"/>
      <c r="F6" s="672" t="str">
        <f>'2_uproszczony_rzis'!F7</f>
        <v>styczeń-czerwiec</v>
      </c>
      <c r="G6" s="673" t="str">
        <f>'2_uproszczony_rzis'!G7</f>
        <v>lipiec-grudzień</v>
      </c>
      <c r="H6" s="674"/>
      <c r="I6" s="674"/>
      <c r="J6" s="674"/>
      <c r="K6" s="818"/>
      <c r="L6" s="518"/>
    </row>
    <row r="7" spans="2:12" ht="23.25" customHeight="1">
      <c r="B7" s="381">
        <v>1</v>
      </c>
      <c r="C7" s="382" t="s">
        <v>26</v>
      </c>
      <c r="D7" s="383">
        <f t="shared" ref="D7:J7" si="0">D8+D25</f>
        <v>0</v>
      </c>
      <c r="E7" s="383">
        <f t="shared" si="0"/>
        <v>0</v>
      </c>
      <c r="F7" s="383">
        <f t="shared" si="0"/>
        <v>0</v>
      </c>
      <c r="G7" s="383">
        <f t="shared" si="0"/>
        <v>0</v>
      </c>
      <c r="H7" s="383">
        <f t="shared" si="0"/>
        <v>0</v>
      </c>
      <c r="I7" s="383">
        <f t="shared" si="0"/>
        <v>0</v>
      </c>
      <c r="J7" s="509">
        <f t="shared" si="0"/>
        <v>0</v>
      </c>
      <c r="K7" s="675"/>
      <c r="L7" s="519"/>
    </row>
    <row r="8" spans="2:12" ht="18" customHeight="1">
      <c r="B8" s="384">
        <v>2</v>
      </c>
      <c r="C8" s="382" t="s">
        <v>27</v>
      </c>
      <c r="D8" s="385">
        <f t="shared" ref="D8:J8" si="1">D9+D21</f>
        <v>0</v>
      </c>
      <c r="E8" s="385">
        <f t="shared" si="1"/>
        <v>0</v>
      </c>
      <c r="F8" s="385">
        <f t="shared" si="1"/>
        <v>0</v>
      </c>
      <c r="G8" s="385">
        <f t="shared" si="1"/>
        <v>0</v>
      </c>
      <c r="H8" s="385">
        <f t="shared" si="1"/>
        <v>0</v>
      </c>
      <c r="I8" s="385">
        <f t="shared" si="1"/>
        <v>0</v>
      </c>
      <c r="J8" s="510">
        <f t="shared" si="1"/>
        <v>0</v>
      </c>
      <c r="K8" s="676"/>
      <c r="L8" s="520"/>
    </row>
    <row r="9" spans="2:12" ht="18" customHeight="1">
      <c r="B9" s="839">
        <v>3</v>
      </c>
      <c r="C9" s="382" t="s">
        <v>59</v>
      </c>
      <c r="D9" s="386">
        <f t="shared" ref="D9:J9" si="2">D10+D11</f>
        <v>0</v>
      </c>
      <c r="E9" s="386">
        <f t="shared" si="2"/>
        <v>0</v>
      </c>
      <c r="F9" s="386">
        <f t="shared" si="2"/>
        <v>0</v>
      </c>
      <c r="G9" s="386">
        <f t="shared" si="2"/>
        <v>0</v>
      </c>
      <c r="H9" s="386">
        <f t="shared" si="2"/>
        <v>0</v>
      </c>
      <c r="I9" s="386">
        <f t="shared" si="2"/>
        <v>0</v>
      </c>
      <c r="J9" s="511">
        <f t="shared" si="2"/>
        <v>0</v>
      </c>
      <c r="K9" s="677"/>
      <c r="L9" s="521"/>
    </row>
    <row r="10" spans="2:12">
      <c r="B10" s="840"/>
      <c r="C10" s="387" t="s">
        <v>49</v>
      </c>
      <c r="D10" s="388">
        <f>'5_uproszczony_bilans'!D12</f>
        <v>0</v>
      </c>
      <c r="E10" s="388">
        <f>'5_uproszczony_bilans'!E12</f>
        <v>0</v>
      </c>
      <c r="F10" s="388">
        <f>'5_uproszczony_bilans'!F12</f>
        <v>0</v>
      </c>
      <c r="G10" s="389">
        <f t="shared" ref="G10:J10" si="3">F10-G13+G16</f>
        <v>0</v>
      </c>
      <c r="H10" s="389">
        <f t="shared" si="3"/>
        <v>0</v>
      </c>
      <c r="I10" s="389">
        <f t="shared" si="3"/>
        <v>0</v>
      </c>
      <c r="J10" s="512">
        <f t="shared" si="3"/>
        <v>0</v>
      </c>
      <c r="K10" s="677"/>
      <c r="L10" s="521"/>
    </row>
    <row r="11" spans="2:12">
      <c r="B11" s="841"/>
      <c r="C11" s="387" t="s">
        <v>50</v>
      </c>
      <c r="D11" s="388">
        <f>'5_uproszczony_bilans'!D13</f>
        <v>0</v>
      </c>
      <c r="E11" s="388">
        <f>'5_uproszczony_bilans'!E13</f>
        <v>0</v>
      </c>
      <c r="F11" s="388">
        <f>'5_uproszczony_bilans'!F13</f>
        <v>0</v>
      </c>
      <c r="G11" s="389">
        <f t="shared" ref="G11:J11" si="4">F11-G14+G17-G19+G23</f>
        <v>0</v>
      </c>
      <c r="H11" s="389">
        <f t="shared" si="4"/>
        <v>0</v>
      </c>
      <c r="I11" s="389">
        <f t="shared" si="4"/>
        <v>0</v>
      </c>
      <c r="J11" s="512">
        <f t="shared" si="4"/>
        <v>0</v>
      </c>
      <c r="K11" s="677"/>
      <c r="L11" s="521"/>
    </row>
    <row r="12" spans="2:12">
      <c r="B12" s="819" t="s">
        <v>29</v>
      </c>
      <c r="C12" s="822" t="s">
        <v>51</v>
      </c>
      <c r="D12" s="823"/>
      <c r="E12" s="823"/>
      <c r="F12" s="824"/>
      <c r="G12" s="390">
        <f t="shared" ref="G12:J12" si="5">G13+G14</f>
        <v>0</v>
      </c>
      <c r="H12" s="390">
        <f t="shared" si="5"/>
        <v>0</v>
      </c>
      <c r="I12" s="390">
        <f t="shared" si="5"/>
        <v>0</v>
      </c>
      <c r="J12" s="513">
        <f t="shared" si="5"/>
        <v>0</v>
      </c>
      <c r="K12" s="678"/>
      <c r="L12" s="522"/>
    </row>
    <row r="13" spans="2:12">
      <c r="B13" s="820"/>
      <c r="C13" s="825" t="s">
        <v>453</v>
      </c>
      <c r="D13" s="826"/>
      <c r="E13" s="826"/>
      <c r="F13" s="827"/>
      <c r="G13" s="391">
        <v>0</v>
      </c>
      <c r="H13" s="391">
        <v>0</v>
      </c>
      <c r="I13" s="391">
        <v>0</v>
      </c>
      <c r="J13" s="514">
        <v>0</v>
      </c>
      <c r="K13" s="679"/>
      <c r="L13" s="523"/>
    </row>
    <row r="14" spans="2:12">
      <c r="B14" s="821"/>
      <c r="C14" s="825" t="s">
        <v>454</v>
      </c>
      <c r="D14" s="826"/>
      <c r="E14" s="826"/>
      <c r="F14" s="827"/>
      <c r="G14" s="391">
        <v>0</v>
      </c>
      <c r="H14" s="391">
        <v>0</v>
      </c>
      <c r="I14" s="391">
        <v>0</v>
      </c>
      <c r="J14" s="514">
        <v>0</v>
      </c>
      <c r="K14" s="679"/>
      <c r="L14" s="523"/>
    </row>
    <row r="15" spans="2:12">
      <c r="B15" s="819" t="s">
        <v>31</v>
      </c>
      <c r="C15" s="822" t="s">
        <v>52</v>
      </c>
      <c r="D15" s="823"/>
      <c r="E15" s="823"/>
      <c r="F15" s="824"/>
      <c r="G15" s="390">
        <f t="shared" ref="G15:J15" si="6">G16+G17</f>
        <v>0</v>
      </c>
      <c r="H15" s="390">
        <f t="shared" si="6"/>
        <v>0</v>
      </c>
      <c r="I15" s="390">
        <f t="shared" si="6"/>
        <v>0</v>
      </c>
      <c r="J15" s="513">
        <f t="shared" si="6"/>
        <v>0</v>
      </c>
      <c r="K15" s="678"/>
      <c r="L15" s="522"/>
    </row>
    <row r="16" spans="2:12">
      <c r="B16" s="820"/>
      <c r="C16" s="825" t="s">
        <v>455</v>
      </c>
      <c r="D16" s="826"/>
      <c r="E16" s="826"/>
      <c r="F16" s="827"/>
      <c r="G16" s="391">
        <v>0</v>
      </c>
      <c r="H16" s="391">
        <v>0</v>
      </c>
      <c r="I16" s="391">
        <v>0</v>
      </c>
      <c r="J16" s="514">
        <v>0</v>
      </c>
      <c r="K16" s="679"/>
      <c r="L16" s="523"/>
    </row>
    <row r="17" spans="2:12">
      <c r="B17" s="821"/>
      <c r="C17" s="825" t="s">
        <v>456</v>
      </c>
      <c r="D17" s="826"/>
      <c r="E17" s="826"/>
      <c r="F17" s="827"/>
      <c r="G17" s="391">
        <v>0</v>
      </c>
      <c r="H17" s="391">
        <v>0</v>
      </c>
      <c r="I17" s="391">
        <v>0</v>
      </c>
      <c r="J17" s="514">
        <v>0</v>
      </c>
      <c r="K17" s="679"/>
      <c r="L17" s="523"/>
    </row>
    <row r="18" spans="2:12">
      <c r="B18" s="819" t="s">
        <v>53</v>
      </c>
      <c r="C18" s="392" t="s">
        <v>62</v>
      </c>
      <c r="D18" s="393">
        <f>'2_uproszczony_rzis'!D31</f>
        <v>0</v>
      </c>
      <c r="E18" s="393">
        <f>'2_uproszczony_rzis'!E31</f>
        <v>0</v>
      </c>
      <c r="F18" s="393">
        <f>'2_uproszczony_rzis'!F31</f>
        <v>0</v>
      </c>
      <c r="G18" s="390">
        <f t="shared" ref="G18:J18" si="7">G19</f>
        <v>0</v>
      </c>
      <c r="H18" s="390">
        <f t="shared" si="7"/>
        <v>0</v>
      </c>
      <c r="I18" s="390">
        <f t="shared" si="7"/>
        <v>0</v>
      </c>
      <c r="J18" s="513">
        <f t="shared" si="7"/>
        <v>0</v>
      </c>
      <c r="K18" s="678"/>
      <c r="L18" s="522"/>
    </row>
    <row r="19" spans="2:12">
      <c r="B19" s="821"/>
      <c r="C19" s="845" t="s">
        <v>457</v>
      </c>
      <c r="D19" s="846"/>
      <c r="E19" s="846"/>
      <c r="F19" s="847"/>
      <c r="G19" s="391">
        <v>0</v>
      </c>
      <c r="H19" s="391">
        <v>0</v>
      </c>
      <c r="I19" s="391">
        <v>0</v>
      </c>
      <c r="J19" s="514">
        <v>0</v>
      </c>
      <c r="K19" s="679"/>
      <c r="L19" s="523"/>
    </row>
    <row r="20" spans="2:12" ht="16.5" customHeight="1">
      <c r="B20" s="449"/>
      <c r="C20" s="450"/>
      <c r="D20" s="450"/>
      <c r="E20" s="450"/>
      <c r="F20" s="450"/>
      <c r="G20" s="450"/>
      <c r="H20" s="450"/>
      <c r="I20" s="450"/>
      <c r="J20" s="450"/>
      <c r="K20" s="680"/>
      <c r="L20" s="524"/>
    </row>
    <row r="21" spans="2:12" ht="15.75" customHeight="1">
      <c r="B21" s="384">
        <v>4</v>
      </c>
      <c r="C21" s="394" t="s">
        <v>54</v>
      </c>
      <c r="D21" s="395">
        <f>'5_uproszczony_bilans'!D14</f>
        <v>0</v>
      </c>
      <c r="E21" s="395">
        <f>'5_uproszczony_bilans'!E14</f>
        <v>0</v>
      </c>
      <c r="F21" s="395">
        <f>'5_uproszczony_bilans'!F14</f>
        <v>0</v>
      </c>
      <c r="G21" s="393">
        <f t="shared" ref="G21:J21" si="8">F21+G22-G23</f>
        <v>0</v>
      </c>
      <c r="H21" s="393">
        <f t="shared" si="8"/>
        <v>0</v>
      </c>
      <c r="I21" s="393">
        <f t="shared" si="8"/>
        <v>0</v>
      </c>
      <c r="J21" s="515">
        <f t="shared" si="8"/>
        <v>0</v>
      </c>
      <c r="K21" s="681"/>
      <c r="L21" s="525"/>
    </row>
    <row r="22" spans="2:12">
      <c r="B22" s="396" t="s">
        <v>8</v>
      </c>
      <c r="C22" s="809" t="s">
        <v>458</v>
      </c>
      <c r="D22" s="810"/>
      <c r="E22" s="810"/>
      <c r="F22" s="811"/>
      <c r="G22" s="397">
        <v>0</v>
      </c>
      <c r="H22" s="397">
        <v>0</v>
      </c>
      <c r="I22" s="397">
        <v>0</v>
      </c>
      <c r="J22" s="516">
        <v>0</v>
      </c>
      <c r="K22" s="682"/>
      <c r="L22" s="526"/>
    </row>
    <row r="23" spans="2:12">
      <c r="B23" s="396" t="s">
        <v>9</v>
      </c>
      <c r="C23" s="809" t="s">
        <v>459</v>
      </c>
      <c r="D23" s="810"/>
      <c r="E23" s="810"/>
      <c r="F23" s="811"/>
      <c r="G23" s="397">
        <v>0</v>
      </c>
      <c r="H23" s="397">
        <v>0</v>
      </c>
      <c r="I23" s="397">
        <v>0</v>
      </c>
      <c r="J23" s="516">
        <v>0</v>
      </c>
      <c r="K23" s="682"/>
      <c r="L23" s="526"/>
    </row>
    <row r="24" spans="2:12" ht="15.75" customHeight="1">
      <c r="B24" s="449"/>
      <c r="C24" s="450"/>
      <c r="D24" s="450"/>
      <c r="E24" s="450"/>
      <c r="F24" s="450"/>
      <c r="G24" s="450"/>
      <c r="H24" s="450"/>
      <c r="I24" s="450"/>
      <c r="J24" s="453"/>
      <c r="K24" s="680"/>
      <c r="L24" s="524"/>
    </row>
    <row r="25" spans="2:12" ht="17.25" customHeight="1">
      <c r="B25" s="381">
        <v>5</v>
      </c>
      <c r="C25" s="398" t="s">
        <v>460</v>
      </c>
      <c r="D25" s="390">
        <f>'5_uproszczony_bilans'!D15</f>
        <v>0</v>
      </c>
      <c r="E25" s="390">
        <f>'5_uproszczony_bilans'!E15</f>
        <v>0</v>
      </c>
      <c r="F25" s="390">
        <f>'5_uproszczony_bilans'!F15</f>
        <v>0</v>
      </c>
      <c r="G25" s="390">
        <f t="shared" ref="G25:J25" si="9">F25-G26+G27-G28</f>
        <v>0</v>
      </c>
      <c r="H25" s="390">
        <f t="shared" si="9"/>
        <v>0</v>
      </c>
      <c r="I25" s="390">
        <f t="shared" si="9"/>
        <v>0</v>
      </c>
      <c r="J25" s="513">
        <f t="shared" si="9"/>
        <v>0</v>
      </c>
      <c r="K25" s="678"/>
      <c r="L25" s="522"/>
    </row>
    <row r="26" spans="2:12" ht="15.75" customHeight="1">
      <c r="B26" s="399" t="s">
        <v>55</v>
      </c>
      <c r="C26" s="812" t="s">
        <v>60</v>
      </c>
      <c r="D26" s="813"/>
      <c r="E26" s="813"/>
      <c r="F26" s="814"/>
      <c r="G26" s="391">
        <v>0</v>
      </c>
      <c r="H26" s="391">
        <v>0</v>
      </c>
      <c r="I26" s="391">
        <v>0</v>
      </c>
      <c r="J26" s="514">
        <v>0</v>
      </c>
      <c r="K26" s="679"/>
      <c r="L26" s="523"/>
    </row>
    <row r="27" spans="2:12" ht="18.75" customHeight="1">
      <c r="B27" s="399" t="s">
        <v>56</v>
      </c>
      <c r="C27" s="806" t="s">
        <v>57</v>
      </c>
      <c r="D27" s="807"/>
      <c r="E27" s="807"/>
      <c r="F27" s="808"/>
      <c r="G27" s="391">
        <v>0</v>
      </c>
      <c r="H27" s="391">
        <v>0</v>
      </c>
      <c r="I27" s="391">
        <v>0</v>
      </c>
      <c r="J27" s="514">
        <v>0</v>
      </c>
      <c r="K27" s="679"/>
      <c r="L27" s="523"/>
    </row>
    <row r="28" spans="2:12" ht="16.5" customHeight="1">
      <c r="B28" s="399" t="s">
        <v>58</v>
      </c>
      <c r="C28" s="806" t="s">
        <v>61</v>
      </c>
      <c r="D28" s="807"/>
      <c r="E28" s="807"/>
      <c r="F28" s="808"/>
      <c r="G28" s="391">
        <v>0</v>
      </c>
      <c r="H28" s="391">
        <v>0</v>
      </c>
      <c r="I28" s="391">
        <v>0</v>
      </c>
      <c r="J28" s="514">
        <v>0</v>
      </c>
      <c r="K28" s="679"/>
      <c r="L28" s="523"/>
    </row>
    <row r="29" spans="2:12" s="283" customFormat="1"/>
    <row r="30" spans="2:12" s="283" customFormat="1"/>
    <row r="31" spans="2:12" s="283" customFormat="1"/>
    <row r="32" spans="2:12" s="283" customFormat="1"/>
    <row r="33" s="283" customFormat="1"/>
    <row r="34" s="283" customFormat="1"/>
    <row r="35" s="283" customFormat="1"/>
    <row r="36" s="283" customFormat="1"/>
    <row r="37" s="283" customFormat="1"/>
    <row r="38" s="283" customFormat="1"/>
    <row r="39" s="283" customFormat="1"/>
    <row r="40" s="283" customFormat="1"/>
    <row r="41" s="283" customFormat="1"/>
    <row r="42" s="283" customFormat="1"/>
    <row r="43" s="283" customFormat="1"/>
    <row r="44" s="283" customFormat="1"/>
    <row r="45" s="283" customFormat="1"/>
    <row r="46" s="283" customFormat="1"/>
    <row r="47" s="283" customFormat="1"/>
    <row r="48" s="283" customFormat="1"/>
    <row r="49" s="283" customFormat="1"/>
    <row r="50" s="283" customFormat="1"/>
    <row r="51" s="283" customFormat="1"/>
    <row r="52" s="283" customFormat="1"/>
    <row r="53" s="283" customFormat="1"/>
    <row r="54" s="283" customFormat="1"/>
    <row r="55" s="283" customFormat="1"/>
    <row r="56" s="283" customFormat="1"/>
    <row r="57" s="283" customFormat="1"/>
    <row r="58" s="283" customFormat="1"/>
    <row r="59" s="283" customFormat="1"/>
    <row r="60" s="283" customFormat="1"/>
    <row r="61" s="283" customFormat="1"/>
    <row r="62" s="283" customFormat="1"/>
    <row r="63" s="283" customFormat="1"/>
  </sheetData>
  <sheetProtection password="CA55" sheet="1" objects="1" scenarios="1" formatCells="0" formatColumns="0" formatRows="0"/>
  <mergeCells count="23">
    <mergeCell ref="B15:B17"/>
    <mergeCell ref="C15:F15"/>
    <mergeCell ref="C16:F16"/>
    <mergeCell ref="C17:F17"/>
    <mergeCell ref="B18:B19"/>
    <mergeCell ref="C19:F19"/>
    <mergeCell ref="J3:J4"/>
    <mergeCell ref="K4:K6"/>
    <mergeCell ref="B12:B14"/>
    <mergeCell ref="C12:F12"/>
    <mergeCell ref="C13:F13"/>
    <mergeCell ref="C14:F14"/>
    <mergeCell ref="B4:C6"/>
    <mergeCell ref="D4:F4"/>
    <mergeCell ref="D5:D6"/>
    <mergeCell ref="E5:E6"/>
    <mergeCell ref="B9:B11"/>
    <mergeCell ref="D3:I3"/>
    <mergeCell ref="C28:F28"/>
    <mergeCell ref="C22:F22"/>
    <mergeCell ref="C23:F23"/>
    <mergeCell ref="C26:F26"/>
    <mergeCell ref="C27:F27"/>
  </mergeCells>
  <phoneticPr fontId="0" type="noConversion"/>
  <conditionalFormatting sqref="G7:L11">
    <cfRule type="cellIs" dxfId="9" priority="1" stopIfTrue="1" operator="lessThan">
      <formula>0</formula>
    </cfRule>
  </conditionalFormatting>
  <conditionalFormatting sqref="G21:L21">
    <cfRule type="cellIs" dxfId="8" priority="6" stopIfTrue="1" operator="lessThan">
      <formula>0</formula>
    </cfRule>
  </conditionalFormatting>
  <conditionalFormatting sqref="G25:L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9" tint="0.59999389629810485"/>
  </sheetPr>
  <dimension ref="A1:X223"/>
  <sheetViews>
    <sheetView showGridLines="0" zoomScale="70" zoomScaleNormal="70" workbookViewId="0">
      <selection activeCell="A26" sqref="A26:XFD26"/>
    </sheetView>
  </sheetViews>
  <sheetFormatPr defaultColWidth="9.140625" defaultRowHeight="12.75" outlineLevelRow="1"/>
  <cols>
    <col min="1" max="1" width="8.140625" style="129" customWidth="1"/>
    <col min="2" max="2" width="4.42578125" style="8" customWidth="1"/>
    <col min="3" max="3" width="55.28515625" style="11" customWidth="1"/>
    <col min="4" max="4" width="13.5703125" style="7" customWidth="1"/>
    <col min="5" max="5" width="15.140625" style="7" customWidth="1"/>
    <col min="6" max="6" width="14.85546875" style="7" customWidth="1"/>
    <col min="7" max="7" width="18.42578125" style="7" customWidth="1"/>
    <col min="8" max="8" width="17" style="7" customWidth="1"/>
    <col min="9" max="10" width="17.28515625" style="7" customWidth="1"/>
    <col min="11" max="11" width="17.85546875" style="129" hidden="1" customWidth="1"/>
    <col min="12" max="12" width="18" style="129" hidden="1" customWidth="1"/>
    <col min="13" max="24" width="9.140625" style="129"/>
    <col min="25" max="16384" width="9.140625" style="7"/>
  </cols>
  <sheetData>
    <row r="1" spans="2:13" s="129" customFormat="1" ht="9" customHeight="1">
      <c r="B1" s="400"/>
      <c r="C1" s="401"/>
    </row>
    <row r="2" spans="2:13" ht="12.75" customHeight="1">
      <c r="B2" s="851" t="s">
        <v>22</v>
      </c>
      <c r="C2" s="852"/>
      <c r="D2" s="852"/>
      <c r="E2" s="852"/>
      <c r="F2" s="852"/>
      <c r="G2" s="852"/>
      <c r="H2" s="852"/>
      <c r="I2" s="852"/>
      <c r="J2" s="852"/>
      <c r="K2" s="853"/>
      <c r="L2" s="70" t="s">
        <v>76</v>
      </c>
      <c r="M2" s="740"/>
    </row>
    <row r="3" spans="2:13" s="129" customFormat="1" ht="5.25" customHeight="1">
      <c r="B3" s="402"/>
      <c r="C3" s="402"/>
      <c r="D3" s="402"/>
      <c r="E3" s="402"/>
      <c r="F3" s="402"/>
      <c r="G3" s="402"/>
    </row>
    <row r="4" spans="2:13" ht="13.5" customHeight="1">
      <c r="B4" s="848" t="str">
        <f>'2_uproszczony_rzis'!B4</f>
        <v>wpisz tu nazwę firmy w akuszu 1</v>
      </c>
      <c r="C4" s="849"/>
      <c r="D4" s="849"/>
      <c r="E4" s="849"/>
      <c r="F4" s="849"/>
      <c r="G4" s="849"/>
      <c r="H4" s="849"/>
      <c r="I4" s="849"/>
      <c r="J4" s="849"/>
      <c r="K4" s="849"/>
      <c r="L4" s="850"/>
      <c r="M4" s="740"/>
    </row>
    <row r="5" spans="2:13" s="129" customFormat="1" ht="8.25" customHeight="1">
      <c r="B5" s="400"/>
      <c r="C5" s="401"/>
      <c r="D5" s="403"/>
      <c r="E5" s="403"/>
      <c r="F5" s="403"/>
      <c r="G5" s="403"/>
    </row>
    <row r="6" spans="2:13">
      <c r="B6" s="857" t="s">
        <v>0</v>
      </c>
      <c r="C6" s="857" t="s">
        <v>23</v>
      </c>
      <c r="D6" s="71" t="s">
        <v>24</v>
      </c>
      <c r="E6" s="71" t="s">
        <v>24</v>
      </c>
      <c r="F6" s="71" t="s">
        <v>25</v>
      </c>
      <c r="G6" s="854" t="s">
        <v>48</v>
      </c>
      <c r="H6" s="855"/>
      <c r="I6" s="855"/>
      <c r="J6" s="855"/>
      <c r="K6" s="855"/>
      <c r="L6" s="856"/>
    </row>
    <row r="7" spans="2:13" ht="15.75" customHeight="1">
      <c r="B7" s="858"/>
      <c r="C7" s="858"/>
      <c r="D7" s="860">
        <f>'2_uproszczony_rzis'!D6</f>
        <v>2024</v>
      </c>
      <c r="E7" s="860">
        <f>'2_uproszczony_rzis'!E6</f>
        <v>2025</v>
      </c>
      <c r="F7" s="72">
        <f>'2_uproszczony_rzis'!F6</f>
        <v>2026</v>
      </c>
      <c r="G7" s="73">
        <f>'2_uproszczony_rzis'!G6</f>
        <v>2026</v>
      </c>
      <c r="H7" s="857">
        <f>'2_uproszczony_rzis'!H6</f>
        <v>2027</v>
      </c>
      <c r="I7" s="857">
        <f>'2_uproszczony_rzis'!I6</f>
        <v>2028</v>
      </c>
      <c r="J7" s="455">
        <f>'2_uproszczony_rzis'!J6</f>
        <v>2029</v>
      </c>
      <c r="K7" s="455">
        <f>'2_uproszczony_rzis'!K6</f>
        <v>0</v>
      </c>
      <c r="L7" s="455">
        <f>'2_uproszczony_rzis'!L6</f>
        <v>0</v>
      </c>
    </row>
    <row r="8" spans="2:13" ht="15" customHeight="1">
      <c r="B8" s="859"/>
      <c r="C8" s="859"/>
      <c r="D8" s="861"/>
      <c r="E8" s="861"/>
      <c r="F8" s="74" t="str">
        <f>'2_uproszczony_rzis'!F7</f>
        <v>styczeń-czerwiec</v>
      </c>
      <c r="G8" s="75" t="str">
        <f>'2_uproszczony_rzis'!G7</f>
        <v>lipiec-grudzień</v>
      </c>
      <c r="H8" s="859"/>
      <c r="I8" s="859"/>
      <c r="J8" s="454"/>
      <c r="K8" s="454"/>
      <c r="L8" s="454"/>
    </row>
    <row r="9" spans="2:13" ht="18" customHeight="1">
      <c r="B9" s="76">
        <v>1</v>
      </c>
      <c r="C9" s="77" t="s">
        <v>258</v>
      </c>
      <c r="D9" s="78">
        <f>D10+D15</f>
        <v>0</v>
      </c>
      <c r="E9" s="78">
        <f>E10+E15</f>
        <v>0</v>
      </c>
      <c r="F9" s="78">
        <f>F10+F15</f>
        <v>0</v>
      </c>
      <c r="G9" s="79">
        <f>'4_aktywa trwałe_prognoza'!G7</f>
        <v>0</v>
      </c>
      <c r="H9" s="79">
        <f>'4_aktywa trwałe_prognoza'!H7</f>
        <v>0</v>
      </c>
      <c r="I9" s="79">
        <f>'4_aktywa trwałe_prognoza'!I7</f>
        <v>0</v>
      </c>
      <c r="J9" s="79">
        <f>'4_aktywa trwałe_prognoza'!J7</f>
        <v>0</v>
      </c>
      <c r="K9" s="79">
        <f>'4_aktywa trwałe_prognoza'!K7</f>
        <v>0</v>
      </c>
      <c r="L9" s="79">
        <f>'4_aktywa trwałe_prognoza'!L7</f>
        <v>0</v>
      </c>
    </row>
    <row r="10" spans="2:13" ht="19.5" customHeight="1">
      <c r="B10" s="80">
        <v>2</v>
      </c>
      <c r="C10" s="81" t="s">
        <v>27</v>
      </c>
      <c r="D10" s="78">
        <f>D11+D14</f>
        <v>0</v>
      </c>
      <c r="E10" s="78">
        <f>E11+E14</f>
        <v>0</v>
      </c>
      <c r="F10" s="78">
        <f>F11+F14</f>
        <v>0</v>
      </c>
      <c r="G10" s="79">
        <f>'4_aktywa trwałe_prognoza'!G8</f>
        <v>0</v>
      </c>
      <c r="H10" s="79">
        <f>'4_aktywa trwałe_prognoza'!H8</f>
        <v>0</v>
      </c>
      <c r="I10" s="79">
        <f>'4_aktywa trwałe_prognoza'!I8</f>
        <v>0</v>
      </c>
      <c r="J10" s="79">
        <f>'4_aktywa trwałe_prognoza'!J8</f>
        <v>0</v>
      </c>
      <c r="K10" s="79">
        <f>'4_aktywa trwałe_prognoza'!K8</f>
        <v>0</v>
      </c>
      <c r="L10" s="79">
        <f>'4_aktywa trwałe_prognoza'!L8</f>
        <v>0</v>
      </c>
    </row>
    <row r="11" spans="2:13" ht="18.75" customHeight="1">
      <c r="B11" s="427">
        <v>3</v>
      </c>
      <c r="C11" s="82" t="s">
        <v>28</v>
      </c>
      <c r="D11" s="29">
        <f>D12+D13</f>
        <v>0</v>
      </c>
      <c r="E11" s="29">
        <f>E12+E13</f>
        <v>0</v>
      </c>
      <c r="F11" s="29">
        <f>F12+F13</f>
        <v>0</v>
      </c>
      <c r="G11" s="83">
        <f>'4_aktywa trwałe_prognoza'!G9</f>
        <v>0</v>
      </c>
      <c r="H11" s="83">
        <f>'4_aktywa trwałe_prognoza'!H9</f>
        <v>0</v>
      </c>
      <c r="I11" s="83">
        <f>'4_aktywa trwałe_prognoza'!I9</f>
        <v>0</v>
      </c>
      <c r="J11" s="83">
        <f>'4_aktywa trwałe_prognoza'!J9</f>
        <v>0</v>
      </c>
      <c r="K11" s="83">
        <f>'4_aktywa trwałe_prognoza'!K9</f>
        <v>0</v>
      </c>
      <c r="L11" s="83">
        <f>'4_aktywa trwałe_prognoza'!L9</f>
        <v>0</v>
      </c>
    </row>
    <row r="12" spans="2:13" ht="18" customHeight="1">
      <c r="B12" s="431" t="s">
        <v>29</v>
      </c>
      <c r="C12" s="84" t="s">
        <v>30</v>
      </c>
      <c r="D12" s="85">
        <f>'3_BILANS_pełny'!D16</f>
        <v>0</v>
      </c>
      <c r="E12" s="85">
        <f>'3_BILANS_pełny'!E16</f>
        <v>0</v>
      </c>
      <c r="F12" s="85">
        <f>'3_BILANS_pełny'!F16</f>
        <v>0</v>
      </c>
      <c r="G12" s="83">
        <f>'4_aktywa trwałe_prognoza'!G10</f>
        <v>0</v>
      </c>
      <c r="H12" s="83">
        <f>'4_aktywa trwałe_prognoza'!H10</f>
        <v>0</v>
      </c>
      <c r="I12" s="83">
        <f>'4_aktywa trwałe_prognoza'!I10</f>
        <v>0</v>
      </c>
      <c r="J12" s="83">
        <f>'4_aktywa trwałe_prognoza'!J10</f>
        <v>0</v>
      </c>
      <c r="K12" s="83">
        <f>'4_aktywa trwałe_prognoza'!K10</f>
        <v>0</v>
      </c>
      <c r="L12" s="83">
        <f>'4_aktywa trwałe_prognoza'!L10</f>
        <v>0</v>
      </c>
    </row>
    <row r="13" spans="2:13" ht="18" customHeight="1">
      <c r="B13" s="431" t="s">
        <v>31</v>
      </c>
      <c r="C13" s="84" t="s">
        <v>32</v>
      </c>
      <c r="D13" s="85">
        <f>'3_BILANS_pełny'!D17+'3_BILANS_pełny'!D18+'3_BILANS_pełny'!D19+'3_BILANS_pełny'!D20</f>
        <v>0</v>
      </c>
      <c r="E13" s="85">
        <f>'3_BILANS_pełny'!E17+'3_BILANS_pełny'!E18+'3_BILANS_pełny'!E19+'3_BILANS_pełny'!E20</f>
        <v>0</v>
      </c>
      <c r="F13" s="85">
        <f>'3_BILANS_pełny'!F17+'3_BILANS_pełny'!F18+'3_BILANS_pełny'!F19+'3_BILANS_pełny'!F20</f>
        <v>0</v>
      </c>
      <c r="G13" s="83">
        <f>'4_aktywa trwałe_prognoza'!G11</f>
        <v>0</v>
      </c>
      <c r="H13" s="83">
        <f>'4_aktywa trwałe_prognoza'!H11</f>
        <v>0</v>
      </c>
      <c r="I13" s="83">
        <f>'4_aktywa trwałe_prognoza'!I11</f>
        <v>0</v>
      </c>
      <c r="J13" s="83">
        <f>'4_aktywa trwałe_prognoza'!J11</f>
        <v>0</v>
      </c>
      <c r="K13" s="83">
        <f>'4_aktywa trwałe_prognoza'!K11</f>
        <v>0</v>
      </c>
      <c r="L13" s="83">
        <f>'4_aktywa trwałe_prognoza'!L11</f>
        <v>0</v>
      </c>
    </row>
    <row r="14" spans="2:13" ht="16.5" customHeight="1">
      <c r="B14" s="425">
        <v>4</v>
      </c>
      <c r="C14" s="82" t="s">
        <v>33</v>
      </c>
      <c r="D14" s="29">
        <f>'3_BILANS_pełny'!D21+'3_BILANS_pełny'!D22</f>
        <v>0</v>
      </c>
      <c r="E14" s="29">
        <f>'3_BILANS_pełny'!E21+'3_BILANS_pełny'!E22</f>
        <v>0</v>
      </c>
      <c r="F14" s="29">
        <f>'3_BILANS_pełny'!F21+'3_BILANS_pełny'!F22</f>
        <v>0</v>
      </c>
      <c r="G14" s="83">
        <f>'4_aktywa trwałe_prognoza'!G21</f>
        <v>0</v>
      </c>
      <c r="H14" s="83">
        <f>'4_aktywa trwałe_prognoza'!H21</f>
        <v>0</v>
      </c>
      <c r="I14" s="83">
        <f>'4_aktywa trwałe_prognoza'!I21</f>
        <v>0</v>
      </c>
      <c r="J14" s="83">
        <f>'4_aktywa trwałe_prognoza'!J21</f>
        <v>0</v>
      </c>
      <c r="K14" s="83">
        <f>'4_aktywa trwałe_prognoza'!K21</f>
        <v>0</v>
      </c>
      <c r="L14" s="83">
        <f>'4_aktywa trwałe_prognoza'!L21</f>
        <v>0</v>
      </c>
    </row>
    <row r="15" spans="2:13" ht="24.75" customHeight="1">
      <c r="B15" s="432">
        <v>5</v>
      </c>
      <c r="C15" s="86" t="s">
        <v>34</v>
      </c>
      <c r="D15" s="87">
        <f>'3_BILANS_pełny'!D8-'5_uproszczony_bilans'!D10</f>
        <v>0</v>
      </c>
      <c r="E15" s="87">
        <f>'3_BILANS_pełny'!E8-'5_uproszczony_bilans'!E10</f>
        <v>0</v>
      </c>
      <c r="F15" s="87">
        <f>'3_BILANS_pełny'!F8-'5_uproszczony_bilans'!F10</f>
        <v>0</v>
      </c>
      <c r="G15" s="83">
        <f>'4_aktywa trwałe_prognoza'!G25</f>
        <v>0</v>
      </c>
      <c r="H15" s="83">
        <f>'4_aktywa trwałe_prognoza'!H25</f>
        <v>0</v>
      </c>
      <c r="I15" s="83">
        <f>'4_aktywa trwałe_prognoza'!I25</f>
        <v>0</v>
      </c>
      <c r="J15" s="83">
        <f>'4_aktywa trwałe_prognoza'!J25</f>
        <v>0</v>
      </c>
      <c r="K15" s="83">
        <f>'4_aktywa trwałe_prognoza'!K25</f>
        <v>0</v>
      </c>
      <c r="L15" s="83">
        <f>'4_aktywa trwałe_prognoza'!L25</f>
        <v>0</v>
      </c>
    </row>
    <row r="16" spans="2:13" ht="23.25" customHeight="1">
      <c r="B16" s="80">
        <v>6</v>
      </c>
      <c r="C16" s="88" t="s">
        <v>257</v>
      </c>
      <c r="D16" s="89">
        <f>D17+D22+D24+D25-'3_BILANS_pełny'!D93-'3_BILANS_pełny'!D94</f>
        <v>0</v>
      </c>
      <c r="E16" s="89">
        <f>E17+E22+E24+E25-'3_BILANS_pełny'!E93-'3_BILANS_pełny'!E94</f>
        <v>0</v>
      </c>
      <c r="F16" s="89">
        <f>F17+F22+F24+F25-'3_BILANS_pełny'!F93-'3_BILANS_pełny'!F94</f>
        <v>0</v>
      </c>
      <c r="G16" s="90"/>
      <c r="H16" s="90"/>
      <c r="I16" s="90"/>
      <c r="J16" s="90"/>
      <c r="K16" s="90"/>
      <c r="L16" s="90"/>
    </row>
    <row r="17" spans="2:13">
      <c r="B17" s="429">
        <v>7</v>
      </c>
      <c r="C17" s="91" t="s">
        <v>35</v>
      </c>
      <c r="D17" s="92">
        <f>D18+D20+D21+D19</f>
        <v>0</v>
      </c>
      <c r="E17" s="92">
        <f>E18+E20+E21+E19</f>
        <v>0</v>
      </c>
      <c r="F17" s="92">
        <f>F18+F20+F21+F19</f>
        <v>0</v>
      </c>
      <c r="G17" s="867"/>
      <c r="H17" s="868"/>
      <c r="I17" s="868"/>
      <c r="J17" s="868"/>
      <c r="K17" s="868"/>
      <c r="L17" s="869"/>
      <c r="M17" s="740"/>
    </row>
    <row r="18" spans="2:13" ht="15" hidden="1" customHeight="1" outlineLevel="1">
      <c r="B18" s="430" t="s">
        <v>36</v>
      </c>
      <c r="C18" s="93" t="s">
        <v>37</v>
      </c>
      <c r="D18" s="94">
        <f>'3_BILANS_pełny'!D55</f>
        <v>0</v>
      </c>
      <c r="E18" s="94">
        <f>'3_BILANS_pełny'!E55</f>
        <v>0</v>
      </c>
      <c r="F18" s="94">
        <f>'3_BILANS_pełny'!F55</f>
        <v>0</v>
      </c>
      <c r="G18" s="862"/>
      <c r="H18" s="864"/>
      <c r="I18" s="864"/>
      <c r="J18" s="864"/>
      <c r="K18" s="864"/>
      <c r="L18" s="870"/>
      <c r="M18" s="740"/>
    </row>
    <row r="19" spans="2:13" ht="16.5" hidden="1" customHeight="1" outlineLevel="1">
      <c r="B19" s="430" t="s">
        <v>38</v>
      </c>
      <c r="C19" s="93" t="s">
        <v>39</v>
      </c>
      <c r="D19" s="94">
        <f>'3_BILANS_pełny'!D53+'3_BILANS_pełny'!D54</f>
        <v>0</v>
      </c>
      <c r="E19" s="94">
        <f>'3_BILANS_pełny'!E53+'3_BILANS_pełny'!E54</f>
        <v>0</v>
      </c>
      <c r="F19" s="94">
        <f>'3_BILANS_pełny'!F53+'3_BILANS_pełny'!F54</f>
        <v>0</v>
      </c>
      <c r="G19" s="862"/>
      <c r="H19" s="864"/>
      <c r="I19" s="864"/>
      <c r="J19" s="864"/>
      <c r="K19" s="864"/>
      <c r="L19" s="870"/>
      <c r="M19" s="740"/>
    </row>
    <row r="20" spans="2:13" ht="15" hidden="1" customHeight="1" outlineLevel="1">
      <c r="B20" s="430" t="s">
        <v>40</v>
      </c>
      <c r="C20" s="93" t="s">
        <v>256</v>
      </c>
      <c r="D20" s="94">
        <f>'3_BILANS_pełny'!D52</f>
        <v>0</v>
      </c>
      <c r="E20" s="94">
        <f>'3_BILANS_pełny'!E52</f>
        <v>0</v>
      </c>
      <c r="F20" s="94">
        <f>'3_BILANS_pełny'!F52</f>
        <v>0</v>
      </c>
      <c r="G20" s="862"/>
      <c r="H20" s="864"/>
      <c r="I20" s="864"/>
      <c r="J20" s="864"/>
      <c r="K20" s="864"/>
      <c r="L20" s="870"/>
      <c r="M20" s="740"/>
    </row>
    <row r="21" spans="2:13" ht="18" hidden="1" customHeight="1" outlineLevel="1">
      <c r="B21" s="430" t="s">
        <v>41</v>
      </c>
      <c r="C21" s="93" t="s">
        <v>235</v>
      </c>
      <c r="D21" s="94">
        <f>'3_BILANS_pełny'!D56</f>
        <v>0</v>
      </c>
      <c r="E21" s="94">
        <f>'3_BILANS_pełny'!E56</f>
        <v>0</v>
      </c>
      <c r="F21" s="94">
        <f>'3_BILANS_pełny'!F56</f>
        <v>0</v>
      </c>
      <c r="G21" s="862"/>
      <c r="H21" s="864"/>
      <c r="I21" s="864"/>
      <c r="J21" s="864"/>
      <c r="K21" s="864"/>
      <c r="L21" s="870"/>
      <c r="M21" s="740"/>
    </row>
    <row r="22" spans="2:13" ht="15.75" customHeight="1" collapsed="1">
      <c r="B22" s="428">
        <v>8</v>
      </c>
      <c r="C22" s="43" t="s">
        <v>42</v>
      </c>
      <c r="D22" s="87">
        <f>'3_BILANS_pełny'!D59+'3_BILANS_pełny'!D69+'3_BILANS_pełny'!D64</f>
        <v>0</v>
      </c>
      <c r="E22" s="87">
        <f>'3_BILANS_pełny'!E59+'3_BILANS_pełny'!E69+'3_BILANS_pełny'!E64</f>
        <v>0</v>
      </c>
      <c r="F22" s="87">
        <f>'3_BILANS_pełny'!F59+'3_BILANS_pełny'!F69+'3_BILANS_pełny'!F64</f>
        <v>0</v>
      </c>
      <c r="G22" s="862"/>
      <c r="H22" s="864"/>
      <c r="I22" s="864"/>
      <c r="J22" s="864"/>
      <c r="K22" s="864"/>
      <c r="L22" s="870"/>
      <c r="M22" s="740"/>
    </row>
    <row r="23" spans="2:13" ht="15.75" customHeight="1">
      <c r="B23" s="428"/>
      <c r="C23" s="43" t="s">
        <v>67</v>
      </c>
      <c r="D23" s="528">
        <f>'3_BILANS_pełny'!I86</f>
        <v>0</v>
      </c>
      <c r="E23" s="528">
        <f>'3_BILANS_pełny'!J86</f>
        <v>0</v>
      </c>
      <c r="F23" s="528">
        <f>'3_BILANS_pełny'!K86</f>
        <v>0</v>
      </c>
      <c r="G23" s="862"/>
      <c r="H23" s="864"/>
      <c r="I23" s="864"/>
      <c r="J23" s="864"/>
      <c r="K23" s="864"/>
      <c r="L23" s="870"/>
      <c r="M23" s="740"/>
    </row>
    <row r="24" spans="2:13">
      <c r="B24" s="428">
        <v>9</v>
      </c>
      <c r="C24" s="43" t="s">
        <v>43</v>
      </c>
      <c r="D24" s="87">
        <f>'3_BILANS_pełny'!D87</f>
        <v>0</v>
      </c>
      <c r="E24" s="87">
        <f>'3_BILANS_pełny'!E87</f>
        <v>0</v>
      </c>
      <c r="F24" s="87">
        <f>'3_BILANS_pełny'!F87</f>
        <v>0</v>
      </c>
      <c r="G24" s="865"/>
      <c r="H24" s="866"/>
      <c r="I24" s="866"/>
      <c r="J24" s="866"/>
      <c r="K24" s="866"/>
      <c r="L24" s="871"/>
      <c r="M24" s="740"/>
    </row>
    <row r="25" spans="2:13" ht="44.45" customHeight="1">
      <c r="B25" s="428">
        <v>10</v>
      </c>
      <c r="C25" s="433" t="s">
        <v>444</v>
      </c>
      <c r="D25" s="87">
        <f>'3_BILANS_pełny'!D50-'3_BILANS_pełny'!D51-'3_BILANS_pełny'!D59-'3_BILANS_pełny'!D69-'3_BILANS_pełny'!D87-'3_BILANS_pełny'!D64+'3_BILANS_pełny'!D93+'3_BILANS_pełny'!D94</f>
        <v>0</v>
      </c>
      <c r="E25" s="87">
        <f>'3_BILANS_pełny'!E50-'3_BILANS_pełny'!E51-'3_BILANS_pełny'!E59-'3_BILANS_pełny'!E69-'3_BILANS_pełny'!E87-'3_BILANS_pełny'!E64+'3_BILANS_pełny'!E93+'3_BILANS_pełny'!E94</f>
        <v>0</v>
      </c>
      <c r="F25" s="87">
        <f>'3_BILANS_pełny'!F50-'3_BILANS_pełny'!F51-'3_BILANS_pełny'!F59-'3_BILANS_pełny'!F69-'3_BILANS_pełny'!F87-'3_BILANS_pełny'!F64+'3_BILANS_pełny'!F93+'3_BILANS_pełny'!F94</f>
        <v>0</v>
      </c>
      <c r="G25" s="25">
        <f t="shared" ref="G25:L25" si="0">F25</f>
        <v>0</v>
      </c>
      <c r="H25" s="25">
        <f t="shared" si="0"/>
        <v>0</v>
      </c>
      <c r="I25" s="25">
        <f t="shared" si="0"/>
        <v>0</v>
      </c>
      <c r="J25" s="25">
        <f t="shared" si="0"/>
        <v>0</v>
      </c>
      <c r="K25" s="25">
        <f t="shared" si="0"/>
        <v>0</v>
      </c>
      <c r="L25" s="25">
        <f t="shared" si="0"/>
        <v>0</v>
      </c>
    </row>
    <row r="26" spans="2:13">
      <c r="B26" s="406">
        <v>11</v>
      </c>
      <c r="C26" s="95" t="s">
        <v>255</v>
      </c>
      <c r="D26" s="30">
        <f>D9+D16+'3_BILANS_pełny'!D93-'3_BILANS_pełny'!D94</f>
        <v>0</v>
      </c>
      <c r="E26" s="30">
        <f>E9+E16+'3_BILANS_pełny'!E93-'3_BILANS_pełny'!E94</f>
        <v>0</v>
      </c>
      <c r="F26" s="30">
        <f>F9+F16+'3_BILANS_pełny'!F93-'3_BILANS_pełny'!F94</f>
        <v>0</v>
      </c>
      <c r="G26" s="75"/>
      <c r="H26" s="75"/>
      <c r="I26" s="75"/>
      <c r="J26" s="75"/>
      <c r="K26" s="75"/>
      <c r="L26" s="75"/>
    </row>
    <row r="27" spans="2:13" s="129" customFormat="1">
      <c r="B27" s="400"/>
      <c r="C27" s="401"/>
    </row>
    <row r="28" spans="2:13">
      <c r="B28" s="857" t="s">
        <v>0</v>
      </c>
      <c r="C28" s="857" t="s">
        <v>44</v>
      </c>
      <c r="D28" s="96" t="s">
        <v>24</v>
      </c>
      <c r="E28" s="96" t="s">
        <v>24</v>
      </c>
      <c r="F28" s="96" t="s">
        <v>25</v>
      </c>
      <c r="G28" s="456">
        <f t="shared" ref="G28:L28" si="1">G7</f>
        <v>2026</v>
      </c>
      <c r="H28" s="456">
        <f t="shared" si="1"/>
        <v>2027</v>
      </c>
      <c r="I28" s="456">
        <f t="shared" si="1"/>
        <v>2028</v>
      </c>
      <c r="J28" s="456">
        <f t="shared" si="1"/>
        <v>2029</v>
      </c>
      <c r="K28" s="456">
        <f t="shared" si="1"/>
        <v>0</v>
      </c>
      <c r="L28" s="456">
        <f t="shared" si="1"/>
        <v>0</v>
      </c>
    </row>
    <row r="29" spans="2:13">
      <c r="B29" s="859"/>
      <c r="C29" s="859"/>
      <c r="D29" s="27">
        <f>D7</f>
        <v>2024</v>
      </c>
      <c r="E29" s="27">
        <f>E7</f>
        <v>2025</v>
      </c>
      <c r="F29" s="27">
        <f>F7</f>
        <v>2026</v>
      </c>
      <c r="G29" s="456" t="str">
        <f>G8</f>
        <v>lipiec-grudzień</v>
      </c>
      <c r="H29" s="75"/>
      <c r="I29" s="75"/>
      <c r="J29" s="75"/>
      <c r="K29" s="75"/>
      <c r="L29" s="75"/>
    </row>
    <row r="30" spans="2:13">
      <c r="B30" s="97">
        <v>12</v>
      </c>
      <c r="C30" s="98" t="s">
        <v>254</v>
      </c>
      <c r="D30" s="28">
        <f>D31+D32+D33</f>
        <v>0</v>
      </c>
      <c r="E30" s="28">
        <f>E31+E32+E33</f>
        <v>0</v>
      </c>
      <c r="F30" s="28">
        <f>F31+F32+F33</f>
        <v>0</v>
      </c>
      <c r="G30" s="734"/>
      <c r="H30" s="735"/>
      <c r="I30" s="735"/>
      <c r="J30" s="735"/>
      <c r="K30" s="735"/>
      <c r="L30" s="735"/>
      <c r="M30" s="740"/>
    </row>
    <row r="31" spans="2:13">
      <c r="B31" s="424">
        <v>13</v>
      </c>
      <c r="C31" s="120" t="s">
        <v>445</v>
      </c>
      <c r="D31" s="121">
        <f>'3_BILANS_pełny'!I9+'3_BILANS_pełny'!I10+'3_BILANS_pełny'!I12+'3_BILANS_pełny'!I14+'3_BILANS_pełny'!I17</f>
        <v>0</v>
      </c>
      <c r="E31" s="121">
        <f>'3_BILANS_pełny'!J9+'3_BILANS_pełny'!J10+'3_BILANS_pełny'!J12+'3_BILANS_pełny'!J14+'3_BILANS_pełny'!J17</f>
        <v>0</v>
      </c>
      <c r="F31" s="121">
        <f>'3_BILANS_pełny'!K9+'3_BILANS_pełny'!K10+'3_BILANS_pełny'!K12+'3_BILANS_pełny'!K14+'3_BILANS_pełny'!K17</f>
        <v>0</v>
      </c>
      <c r="G31" s="736"/>
      <c r="H31" s="737"/>
      <c r="I31" s="737"/>
      <c r="J31" s="737"/>
      <c r="K31" s="737"/>
      <c r="L31" s="741"/>
      <c r="M31" s="740"/>
    </row>
    <row r="32" spans="2:13">
      <c r="B32" s="425">
        <v>14</v>
      </c>
      <c r="C32" s="99" t="s">
        <v>253</v>
      </c>
      <c r="D32" s="100">
        <f>'3_BILANS_pełny'!I18</f>
        <v>0</v>
      </c>
      <c r="E32" s="100">
        <f>'3_BILANS_pełny'!J18</f>
        <v>0</v>
      </c>
      <c r="F32" s="100">
        <f>'3_BILANS_pełny'!K18</f>
        <v>0</v>
      </c>
      <c r="G32" s="736"/>
      <c r="H32" s="737"/>
      <c r="I32" s="737"/>
      <c r="J32" s="737"/>
      <c r="K32" s="737"/>
      <c r="L32" s="741"/>
      <c r="M32" s="740"/>
    </row>
    <row r="33" spans="2:13">
      <c r="B33" s="426">
        <v>15</v>
      </c>
      <c r="C33" s="13" t="s">
        <v>205</v>
      </c>
      <c r="D33" s="100">
        <f>'3_BILANS_pełny'!I19</f>
        <v>0</v>
      </c>
      <c r="E33" s="100">
        <f>'3_BILANS_pełny'!J19</f>
        <v>0</v>
      </c>
      <c r="F33" s="100">
        <f>'3_BILANS_pełny'!K19</f>
        <v>0</v>
      </c>
      <c r="G33" s="736"/>
      <c r="H33" s="737"/>
      <c r="I33" s="737"/>
      <c r="J33" s="737"/>
      <c r="K33" s="737"/>
      <c r="L33" s="741"/>
      <c r="M33" s="740"/>
    </row>
    <row r="34" spans="2:13" ht="15.75" customHeight="1">
      <c r="B34" s="97">
        <v>16</v>
      </c>
      <c r="C34" s="101" t="s">
        <v>252</v>
      </c>
      <c r="D34" s="102">
        <f>D35+D36</f>
        <v>0</v>
      </c>
      <c r="E34" s="102">
        <f>E35+E36</f>
        <v>0</v>
      </c>
      <c r="F34" s="102">
        <f>F35+F36</f>
        <v>0</v>
      </c>
      <c r="G34" s="736"/>
      <c r="H34" s="737"/>
      <c r="I34" s="737"/>
      <c r="J34" s="737"/>
      <c r="K34" s="737"/>
      <c r="L34" s="741"/>
      <c r="M34" s="740"/>
    </row>
    <row r="35" spans="2:13">
      <c r="B35" s="425">
        <v>17</v>
      </c>
      <c r="C35" s="103" t="s">
        <v>249</v>
      </c>
      <c r="D35" s="87">
        <f>'3_BILANS_pełny'!I33</f>
        <v>0</v>
      </c>
      <c r="E35" s="87">
        <f>'3_BILANS_pełny'!J33</f>
        <v>0</v>
      </c>
      <c r="F35" s="87">
        <f>'3_BILANS_pełny'!K33</f>
        <v>0</v>
      </c>
      <c r="G35" s="83">
        <f>'6_dane inne'!G19</f>
        <v>0</v>
      </c>
      <c r="H35" s="83">
        <f>'6_dane inne'!H19</f>
        <v>0</v>
      </c>
      <c r="I35" s="83">
        <f>'6_dane inne'!I19</f>
        <v>0</v>
      </c>
      <c r="J35" s="83">
        <f>'6_dane inne'!J19</f>
        <v>0</v>
      </c>
      <c r="K35" s="83">
        <f>'6_dane inne'!K19</f>
        <v>0</v>
      </c>
      <c r="L35" s="742">
        <f>'6_dane inne'!L19</f>
        <v>0</v>
      </c>
      <c r="M35" s="740"/>
    </row>
    <row r="36" spans="2:13">
      <c r="B36" s="425">
        <v>18</v>
      </c>
      <c r="C36" s="103" t="s">
        <v>251</v>
      </c>
      <c r="D36" s="87">
        <f>'3_BILANS_pełny'!I29-'3_BILANS_pełny'!I33</f>
        <v>0</v>
      </c>
      <c r="E36" s="87">
        <f>'3_BILANS_pełny'!J29-'3_BILANS_pełny'!J33</f>
        <v>0</v>
      </c>
      <c r="F36" s="738">
        <f>'3_BILANS_pełny'!K29-'3_BILANS_pełny'!K33</f>
        <v>0</v>
      </c>
      <c r="G36" s="739"/>
      <c r="H36" s="739"/>
      <c r="I36" s="739"/>
      <c r="J36" s="739"/>
      <c r="K36" s="739"/>
      <c r="L36" s="739"/>
      <c r="M36" s="740"/>
    </row>
    <row r="37" spans="2:13">
      <c r="B37" s="80">
        <v>19</v>
      </c>
      <c r="C37" s="104" t="s">
        <v>250</v>
      </c>
      <c r="D37" s="89">
        <f>D38+D39+D41+D42</f>
        <v>0</v>
      </c>
      <c r="E37" s="89">
        <f>E38+E39+E41+E42</f>
        <v>0</v>
      </c>
      <c r="F37" s="89">
        <f>F38+F39+F41+F42</f>
        <v>0</v>
      </c>
      <c r="G37" s="862"/>
      <c r="H37" s="863"/>
      <c r="I37" s="863"/>
      <c r="J37" s="863"/>
      <c r="K37" s="863"/>
      <c r="L37" s="863"/>
      <c r="M37" s="740"/>
    </row>
    <row r="38" spans="2:13">
      <c r="B38" s="425">
        <v>20</v>
      </c>
      <c r="C38" s="103" t="s">
        <v>249</v>
      </c>
      <c r="D38" s="105">
        <f>'3_BILANS_pełny'!I50</f>
        <v>0</v>
      </c>
      <c r="E38" s="105">
        <f>'3_BILANS_pełny'!J50</f>
        <v>0</v>
      </c>
      <c r="F38" s="105">
        <f>'3_BILANS_pełny'!K50</f>
        <v>0</v>
      </c>
      <c r="G38" s="862"/>
      <c r="H38" s="864"/>
      <c r="I38" s="864"/>
      <c r="J38" s="864"/>
      <c r="K38" s="864"/>
      <c r="L38" s="863"/>
      <c r="M38" s="740"/>
    </row>
    <row r="39" spans="2:13">
      <c r="B39" s="425">
        <v>21</v>
      </c>
      <c r="C39" s="103" t="s">
        <v>248</v>
      </c>
      <c r="D39" s="105">
        <f>'3_BILANS_pełny'!I40+'3_BILANS_pełny'!I53+'3_BILANS_pełny'!I45</f>
        <v>0</v>
      </c>
      <c r="E39" s="105">
        <f>'3_BILANS_pełny'!J40+'3_BILANS_pełny'!J53+'3_BILANS_pełny'!J45</f>
        <v>0</v>
      </c>
      <c r="F39" s="105">
        <f>'3_BILANS_pełny'!K40+'3_BILANS_pełny'!K53+'3_BILANS_pełny'!K45</f>
        <v>0</v>
      </c>
      <c r="G39" s="862"/>
      <c r="H39" s="864"/>
      <c r="I39" s="864"/>
      <c r="J39" s="864"/>
      <c r="K39" s="864"/>
      <c r="L39" s="863"/>
      <c r="M39" s="740"/>
    </row>
    <row r="40" spans="2:13">
      <c r="B40" s="425"/>
      <c r="C40" s="103" t="s">
        <v>67</v>
      </c>
      <c r="D40" s="683">
        <f>'3_BILANS_pełny'!I87</f>
        <v>0</v>
      </c>
      <c r="E40" s="683">
        <f>'3_BILANS_pełny'!J87</f>
        <v>0</v>
      </c>
      <c r="F40" s="683">
        <f>'3_BILANS_pełny'!K87</f>
        <v>0</v>
      </c>
      <c r="G40" s="865"/>
      <c r="H40" s="866"/>
      <c r="I40" s="866"/>
      <c r="J40" s="866"/>
      <c r="K40" s="866"/>
      <c r="L40" s="866"/>
      <c r="M40" s="740"/>
    </row>
    <row r="41" spans="2:13" ht="12.75" customHeight="1">
      <c r="B41" s="425">
        <v>22</v>
      </c>
      <c r="C41" s="103" t="s">
        <v>247</v>
      </c>
      <c r="D41" s="105">
        <f>'3_BILANS_pełny'!I58</f>
        <v>0</v>
      </c>
      <c r="E41" s="105">
        <f>'3_BILANS_pełny'!J58</f>
        <v>0</v>
      </c>
      <c r="F41" s="105">
        <f>'3_BILANS_pełny'!K58</f>
        <v>0</v>
      </c>
      <c r="G41" s="22">
        <f>F41</f>
        <v>0</v>
      </c>
      <c r="H41" s="22">
        <f>G41</f>
        <v>0</v>
      </c>
      <c r="I41" s="22">
        <f>H41</f>
        <v>0</v>
      </c>
      <c r="J41" s="22">
        <f>I41</f>
        <v>0</v>
      </c>
      <c r="K41" s="22">
        <f t="shared" ref="K41:L44" si="2">J41</f>
        <v>0</v>
      </c>
      <c r="L41" s="22">
        <f t="shared" si="2"/>
        <v>0</v>
      </c>
    </row>
    <row r="42" spans="2:13">
      <c r="B42" s="425">
        <v>23</v>
      </c>
      <c r="C42" s="106" t="s">
        <v>45</v>
      </c>
      <c r="D42" s="105">
        <f>'3_BILANS_pełny'!I38-'5_uproszczony_bilans'!D38-'5_uproszczony_bilans'!D39-'5_uproszczony_bilans'!D41</f>
        <v>0</v>
      </c>
      <c r="E42" s="105">
        <f>'3_BILANS_pełny'!J38-'5_uproszczony_bilans'!E38-'5_uproszczony_bilans'!E39-'5_uproszczony_bilans'!E41</f>
        <v>0</v>
      </c>
      <c r="F42" s="105">
        <f>'3_BILANS_pełny'!K38-'5_uproszczony_bilans'!F38-'5_uproszczony_bilans'!F39-'5_uproszczony_bilans'!F41</f>
        <v>0</v>
      </c>
      <c r="G42" s="22">
        <f>F42</f>
        <v>0</v>
      </c>
      <c r="H42" s="22">
        <f t="shared" ref="H42:J44" si="3">G42</f>
        <v>0</v>
      </c>
      <c r="I42" s="22">
        <f t="shared" si="3"/>
        <v>0</v>
      </c>
      <c r="J42" s="22">
        <f t="shared" si="3"/>
        <v>0</v>
      </c>
      <c r="K42" s="22">
        <f t="shared" si="2"/>
        <v>0</v>
      </c>
      <c r="L42" s="22">
        <f t="shared" si="2"/>
        <v>0</v>
      </c>
    </row>
    <row r="43" spans="2:13">
      <c r="B43" s="107">
        <v>24</v>
      </c>
      <c r="C43" s="108" t="s">
        <v>246</v>
      </c>
      <c r="D43" s="109">
        <f>'3_BILANS_pełny'!I66+'3_BILANS_pełny'!I63+'3_BILANS_pełny'!I22+'3_BILANS_pełny'!I25+'3_BILANS_pełny'!I28</f>
        <v>0</v>
      </c>
      <c r="E43" s="109">
        <f>'3_BILANS_pełny'!J66+'3_BILANS_pełny'!J63+'3_BILANS_pełny'!J22+'3_BILANS_pełny'!J25+'3_BILANS_pełny'!J28</f>
        <v>0</v>
      </c>
      <c r="F43" s="109">
        <f>'3_BILANS_pełny'!K66+'3_BILANS_pełny'!K63+'3_BILANS_pełny'!K22+'3_BILANS_pełny'!K25+'3_BILANS_pełny'!K28</f>
        <v>0</v>
      </c>
      <c r="G43" s="22">
        <f>F43</f>
        <v>0</v>
      </c>
      <c r="H43" s="22">
        <f t="shared" si="3"/>
        <v>0</v>
      </c>
      <c r="I43" s="22">
        <f t="shared" si="3"/>
        <v>0</v>
      </c>
      <c r="J43" s="22">
        <f t="shared" si="3"/>
        <v>0</v>
      </c>
      <c r="K43" s="22">
        <f t="shared" si="2"/>
        <v>0</v>
      </c>
      <c r="L43" s="22">
        <f t="shared" si="2"/>
        <v>0</v>
      </c>
    </row>
    <row r="44" spans="2:13">
      <c r="B44" s="107">
        <v>25</v>
      </c>
      <c r="C44" s="108" t="s">
        <v>245</v>
      </c>
      <c r="D44" s="109">
        <f>'3_BILANS_pełny'!I24+'3_BILANS_pełny'!I27+'3_BILANS_pełny'!I65</f>
        <v>0</v>
      </c>
      <c r="E44" s="109">
        <f>'3_BILANS_pełny'!J24+'3_BILANS_pełny'!J27+'3_BILANS_pełny'!J65</f>
        <v>0</v>
      </c>
      <c r="F44" s="109">
        <f>'3_BILANS_pełny'!K24+'3_BILANS_pełny'!K27+'3_BILANS_pełny'!K65</f>
        <v>0</v>
      </c>
      <c r="G44" s="22">
        <f>F44</f>
        <v>0</v>
      </c>
      <c r="H44" s="22">
        <f t="shared" si="3"/>
        <v>0</v>
      </c>
      <c r="I44" s="22">
        <f t="shared" si="3"/>
        <v>0</v>
      </c>
      <c r="J44" s="22">
        <f t="shared" si="3"/>
        <v>0</v>
      </c>
      <c r="K44" s="22">
        <f t="shared" si="2"/>
        <v>0</v>
      </c>
      <c r="L44" s="22">
        <f t="shared" si="2"/>
        <v>0</v>
      </c>
    </row>
    <row r="45" spans="2:13">
      <c r="B45" s="406">
        <v>26</v>
      </c>
      <c r="C45" s="95" t="s">
        <v>244</v>
      </c>
      <c r="D45" s="30">
        <f>D30+D34+D37+D43+D44</f>
        <v>0</v>
      </c>
      <c r="E45" s="30">
        <f>E30+E34+E37+E43+E44</f>
        <v>0</v>
      </c>
      <c r="F45" s="30">
        <f>F30+F34+F37+F43+F44</f>
        <v>0</v>
      </c>
      <c r="G45" s="75"/>
      <c r="H45" s="75"/>
      <c r="I45" s="75"/>
      <c r="J45" s="75"/>
      <c r="K45" s="75"/>
      <c r="L45" s="75"/>
    </row>
    <row r="46" spans="2:13" s="129" customFormat="1" ht="12" customHeight="1">
      <c r="B46" s="400"/>
      <c r="C46" s="404" t="s">
        <v>243</v>
      </c>
      <c r="D46" s="405">
        <f>D26-D45</f>
        <v>0</v>
      </c>
      <c r="E46" s="405">
        <f>E26-E45</f>
        <v>0</v>
      </c>
      <c r="F46" s="405">
        <f>F26-F45</f>
        <v>0</v>
      </c>
    </row>
    <row r="47" spans="2:13" s="129" customFormat="1">
      <c r="B47" s="400"/>
      <c r="C47" s="401"/>
    </row>
    <row r="48" spans="2:13" s="129" customFormat="1">
      <c r="B48" s="400"/>
      <c r="C48" s="401"/>
    </row>
    <row r="49" spans="2:3" s="129" customFormat="1">
      <c r="B49" s="400"/>
      <c r="C49" s="401"/>
    </row>
    <row r="50" spans="2:3" s="129" customFormat="1">
      <c r="B50" s="400"/>
      <c r="C50" s="401"/>
    </row>
    <row r="51" spans="2:3" s="129" customFormat="1">
      <c r="B51" s="400"/>
      <c r="C51" s="401"/>
    </row>
    <row r="52" spans="2:3" s="129" customFormat="1">
      <c r="B52" s="400"/>
      <c r="C52" s="401"/>
    </row>
    <row r="53" spans="2:3" s="129" customFormat="1">
      <c r="B53" s="400"/>
      <c r="C53" s="401"/>
    </row>
    <row r="54" spans="2:3" s="129" customFormat="1">
      <c r="B54" s="400"/>
      <c r="C54" s="401"/>
    </row>
    <row r="55" spans="2:3" s="129" customFormat="1">
      <c r="B55" s="400"/>
      <c r="C55" s="401"/>
    </row>
    <row r="56" spans="2:3" s="129" customFormat="1">
      <c r="B56" s="400"/>
      <c r="C56" s="401"/>
    </row>
    <row r="57" spans="2:3" s="129" customFormat="1">
      <c r="B57" s="400"/>
      <c r="C57" s="401"/>
    </row>
    <row r="58" spans="2:3" s="129" customFormat="1">
      <c r="B58" s="400"/>
      <c r="C58" s="401"/>
    </row>
    <row r="59" spans="2:3" s="129" customFormat="1">
      <c r="B59" s="400"/>
      <c r="C59" s="401"/>
    </row>
    <row r="60" spans="2:3" s="129" customFormat="1">
      <c r="B60" s="400"/>
      <c r="C60" s="401"/>
    </row>
    <row r="61" spans="2:3" s="129" customFormat="1">
      <c r="B61" s="400"/>
      <c r="C61" s="401"/>
    </row>
    <row r="62" spans="2:3" s="129" customFormat="1">
      <c r="B62" s="400"/>
      <c r="C62" s="401"/>
    </row>
    <row r="63" spans="2:3" s="129" customFormat="1">
      <c r="B63" s="400"/>
      <c r="C63" s="401"/>
    </row>
    <row r="64" spans="2:3" s="129" customFormat="1">
      <c r="B64" s="400"/>
      <c r="C64" s="401"/>
    </row>
    <row r="65" spans="2:3" s="129" customFormat="1">
      <c r="B65" s="400"/>
      <c r="C65" s="401"/>
    </row>
    <row r="66" spans="2:3" s="129" customFormat="1">
      <c r="B66" s="400"/>
      <c r="C66" s="401"/>
    </row>
    <row r="67" spans="2:3" s="129" customFormat="1">
      <c r="B67" s="400"/>
      <c r="C67" s="401"/>
    </row>
    <row r="68" spans="2:3" s="129" customFormat="1">
      <c r="B68" s="400"/>
      <c r="C68" s="401"/>
    </row>
    <row r="69" spans="2:3" s="129" customFormat="1">
      <c r="B69" s="400"/>
      <c r="C69" s="401"/>
    </row>
    <row r="70" spans="2:3" s="129" customFormat="1">
      <c r="B70" s="400"/>
      <c r="C70" s="401"/>
    </row>
    <row r="71" spans="2:3" s="129" customFormat="1">
      <c r="B71" s="400"/>
      <c r="C71" s="401"/>
    </row>
    <row r="72" spans="2:3" s="129" customFormat="1">
      <c r="B72" s="400"/>
      <c r="C72" s="401"/>
    </row>
    <row r="73" spans="2:3" s="129" customFormat="1">
      <c r="B73" s="400"/>
      <c r="C73" s="401"/>
    </row>
    <row r="74" spans="2:3" s="129" customFormat="1">
      <c r="B74" s="400"/>
      <c r="C74" s="401"/>
    </row>
    <row r="75" spans="2:3" s="129" customFormat="1">
      <c r="B75" s="400"/>
      <c r="C75" s="401"/>
    </row>
    <row r="76" spans="2:3" s="129" customFormat="1">
      <c r="B76" s="400"/>
      <c r="C76" s="401"/>
    </row>
    <row r="77" spans="2:3" s="129" customFormat="1">
      <c r="B77" s="400"/>
      <c r="C77" s="401"/>
    </row>
    <row r="78" spans="2:3" s="129" customFormat="1">
      <c r="B78" s="400"/>
      <c r="C78" s="401"/>
    </row>
    <row r="79" spans="2:3" s="129" customFormat="1">
      <c r="B79" s="400"/>
      <c r="C79" s="401"/>
    </row>
    <row r="80" spans="2:3" s="129" customFormat="1">
      <c r="B80" s="400"/>
      <c r="C80" s="401"/>
    </row>
    <row r="81" spans="2:3" s="129" customFormat="1">
      <c r="B81" s="400"/>
      <c r="C81" s="401"/>
    </row>
    <row r="82" spans="2:3" s="129" customFormat="1">
      <c r="B82" s="400"/>
      <c r="C82" s="401"/>
    </row>
    <row r="83" spans="2:3" s="129" customFormat="1">
      <c r="B83" s="400"/>
      <c r="C83" s="401"/>
    </row>
    <row r="84" spans="2:3" s="129" customFormat="1">
      <c r="B84" s="400"/>
      <c r="C84" s="401"/>
    </row>
    <row r="85" spans="2:3" s="129" customFormat="1">
      <c r="B85" s="400"/>
      <c r="C85" s="401"/>
    </row>
    <row r="86" spans="2:3" s="129" customFormat="1">
      <c r="B86" s="400"/>
      <c r="C86" s="401"/>
    </row>
    <row r="87" spans="2:3" s="129" customFormat="1">
      <c r="B87" s="400"/>
      <c r="C87" s="401"/>
    </row>
    <row r="88" spans="2:3" s="129" customFormat="1">
      <c r="B88" s="400"/>
      <c r="C88" s="401"/>
    </row>
    <row r="89" spans="2:3" s="129" customFormat="1">
      <c r="B89" s="400"/>
      <c r="C89" s="401"/>
    </row>
    <row r="90" spans="2:3" s="129" customFormat="1">
      <c r="B90" s="400"/>
      <c r="C90" s="401"/>
    </row>
    <row r="91" spans="2:3" s="129" customFormat="1">
      <c r="B91" s="400"/>
      <c r="C91" s="401"/>
    </row>
    <row r="92" spans="2:3" s="129" customFormat="1">
      <c r="B92" s="400"/>
      <c r="C92" s="401"/>
    </row>
    <row r="93" spans="2:3" s="129" customFormat="1">
      <c r="B93" s="400"/>
      <c r="C93" s="401"/>
    </row>
    <row r="94" spans="2:3" s="129" customFormat="1">
      <c r="B94" s="400"/>
      <c r="C94" s="401"/>
    </row>
    <row r="95" spans="2:3" s="129" customFormat="1">
      <c r="B95" s="400"/>
      <c r="C95" s="401"/>
    </row>
    <row r="96" spans="2:3" s="129" customFormat="1">
      <c r="B96" s="400"/>
      <c r="C96" s="401"/>
    </row>
    <row r="97" spans="2:3" s="129" customFormat="1">
      <c r="B97" s="400"/>
      <c r="C97" s="401"/>
    </row>
    <row r="98" spans="2:3" s="129" customFormat="1">
      <c r="B98" s="400"/>
      <c r="C98" s="401"/>
    </row>
    <row r="99" spans="2:3" s="129" customFormat="1">
      <c r="B99" s="400"/>
      <c r="C99" s="401"/>
    </row>
    <row r="100" spans="2:3" s="129" customFormat="1">
      <c r="B100" s="400"/>
      <c r="C100" s="401"/>
    </row>
    <row r="101" spans="2:3" s="129" customFormat="1">
      <c r="B101" s="400"/>
      <c r="C101" s="401"/>
    </row>
    <row r="102" spans="2:3" s="129" customFormat="1">
      <c r="B102" s="400"/>
      <c r="C102" s="401"/>
    </row>
    <row r="103" spans="2:3" s="129" customFormat="1">
      <c r="B103" s="400"/>
      <c r="C103" s="401"/>
    </row>
    <row r="104" spans="2:3" s="129" customFormat="1">
      <c r="B104" s="400"/>
      <c r="C104" s="401"/>
    </row>
    <row r="105" spans="2:3" s="129" customFormat="1">
      <c r="B105" s="400"/>
      <c r="C105" s="401"/>
    </row>
    <row r="106" spans="2:3" s="129" customFormat="1">
      <c r="B106" s="400"/>
      <c r="C106" s="401"/>
    </row>
    <row r="107" spans="2:3" s="129" customFormat="1">
      <c r="B107" s="400"/>
      <c r="C107" s="401"/>
    </row>
    <row r="108" spans="2:3" s="129" customFormat="1">
      <c r="B108" s="400"/>
      <c r="C108" s="401"/>
    </row>
    <row r="109" spans="2:3" s="129" customFormat="1">
      <c r="B109" s="400"/>
      <c r="C109" s="401"/>
    </row>
    <row r="110" spans="2:3" s="129" customFormat="1">
      <c r="B110" s="400"/>
      <c r="C110" s="401"/>
    </row>
    <row r="111" spans="2:3" s="129" customFormat="1">
      <c r="B111" s="400"/>
      <c r="C111" s="401"/>
    </row>
    <row r="112" spans="2:3" s="129" customFormat="1">
      <c r="B112" s="400"/>
      <c r="C112" s="401"/>
    </row>
    <row r="113" spans="2:3" s="129" customFormat="1">
      <c r="B113" s="400"/>
      <c r="C113" s="401"/>
    </row>
    <row r="114" spans="2:3" s="129" customFormat="1">
      <c r="B114" s="400"/>
      <c r="C114" s="401"/>
    </row>
    <row r="115" spans="2:3" s="129" customFormat="1">
      <c r="B115" s="400"/>
      <c r="C115" s="401"/>
    </row>
    <row r="116" spans="2:3" s="129" customFormat="1">
      <c r="B116" s="400"/>
      <c r="C116" s="401"/>
    </row>
    <row r="117" spans="2:3" s="129" customFormat="1">
      <c r="B117" s="400"/>
      <c r="C117" s="401"/>
    </row>
    <row r="118" spans="2:3" s="129" customFormat="1">
      <c r="B118" s="400"/>
      <c r="C118" s="401"/>
    </row>
    <row r="119" spans="2:3" s="129" customFormat="1">
      <c r="B119" s="400"/>
      <c r="C119" s="401"/>
    </row>
    <row r="120" spans="2:3" s="129" customFormat="1">
      <c r="B120" s="400"/>
      <c r="C120" s="401"/>
    </row>
    <row r="121" spans="2:3" s="129" customFormat="1">
      <c r="B121" s="400"/>
      <c r="C121" s="401"/>
    </row>
    <row r="122" spans="2:3" s="129" customFormat="1">
      <c r="B122" s="400"/>
      <c r="C122" s="401"/>
    </row>
    <row r="123" spans="2:3" s="129" customFormat="1">
      <c r="B123" s="400"/>
      <c r="C123" s="401"/>
    </row>
    <row r="124" spans="2:3" s="129" customFormat="1">
      <c r="B124" s="400"/>
      <c r="C124" s="401"/>
    </row>
    <row r="125" spans="2:3" s="129" customFormat="1">
      <c r="B125" s="400"/>
      <c r="C125" s="401"/>
    </row>
    <row r="126" spans="2:3" s="129" customFormat="1">
      <c r="B126" s="400"/>
      <c r="C126" s="401"/>
    </row>
    <row r="127" spans="2:3" s="129" customFormat="1">
      <c r="B127" s="400"/>
      <c r="C127" s="401"/>
    </row>
    <row r="128" spans="2:3" s="129" customFormat="1">
      <c r="B128" s="400"/>
      <c r="C128" s="401"/>
    </row>
    <row r="129" spans="2:3" s="129" customFormat="1">
      <c r="B129" s="400"/>
      <c r="C129" s="401"/>
    </row>
    <row r="130" spans="2:3" s="129" customFormat="1">
      <c r="B130" s="400"/>
      <c r="C130" s="401"/>
    </row>
    <row r="131" spans="2:3" s="129" customFormat="1">
      <c r="B131" s="400"/>
      <c r="C131" s="401"/>
    </row>
    <row r="132" spans="2:3" s="129" customFormat="1">
      <c r="B132" s="400"/>
      <c r="C132" s="401"/>
    </row>
    <row r="133" spans="2:3" s="129" customFormat="1">
      <c r="B133" s="400"/>
      <c r="C133" s="401"/>
    </row>
    <row r="134" spans="2:3" s="129" customFormat="1">
      <c r="B134" s="400"/>
      <c r="C134" s="401"/>
    </row>
    <row r="135" spans="2:3" s="129" customFormat="1">
      <c r="B135" s="400"/>
      <c r="C135" s="401"/>
    </row>
    <row r="136" spans="2:3" s="129" customFormat="1">
      <c r="B136" s="400"/>
      <c r="C136" s="401"/>
    </row>
    <row r="137" spans="2:3" s="129" customFormat="1">
      <c r="B137" s="400"/>
      <c r="C137" s="401"/>
    </row>
    <row r="138" spans="2:3" s="129" customFormat="1">
      <c r="B138" s="400"/>
      <c r="C138" s="401"/>
    </row>
    <row r="139" spans="2:3" s="129" customFormat="1">
      <c r="B139" s="400"/>
      <c r="C139" s="401"/>
    </row>
    <row r="140" spans="2:3" s="129" customFormat="1">
      <c r="B140" s="400"/>
      <c r="C140" s="401"/>
    </row>
    <row r="141" spans="2:3" s="129" customFormat="1">
      <c r="B141" s="400"/>
      <c r="C141" s="401"/>
    </row>
    <row r="142" spans="2:3" s="129" customFormat="1">
      <c r="B142" s="400"/>
      <c r="C142" s="401"/>
    </row>
    <row r="143" spans="2:3" s="129" customFormat="1">
      <c r="B143" s="400"/>
      <c r="C143" s="401"/>
    </row>
    <row r="144" spans="2:3" s="129" customFormat="1">
      <c r="B144" s="400"/>
      <c r="C144" s="401"/>
    </row>
    <row r="145" spans="1:24" s="129" customFormat="1">
      <c r="B145" s="400"/>
      <c r="C145" s="401"/>
    </row>
    <row r="146" spans="1:24" s="129" customFormat="1">
      <c r="B146" s="400"/>
      <c r="C146" s="401"/>
    </row>
    <row r="147" spans="1:24" s="129" customFormat="1">
      <c r="B147" s="400"/>
      <c r="C147" s="401"/>
    </row>
    <row r="148" spans="1:24" s="129" customFormat="1">
      <c r="B148" s="400"/>
      <c r="C148" s="401"/>
    </row>
    <row r="149" spans="1:24" s="129" customFormat="1">
      <c r="B149" s="400"/>
      <c r="C149" s="401"/>
    </row>
    <row r="150" spans="1:24" s="129" customFormat="1">
      <c r="B150" s="400"/>
      <c r="C150" s="401"/>
    </row>
    <row r="151" spans="1:24" s="129" customFormat="1">
      <c r="B151" s="400"/>
      <c r="C151" s="401"/>
    </row>
    <row r="152" spans="1:24" s="129" customFormat="1">
      <c r="B152" s="400"/>
      <c r="C152" s="401"/>
    </row>
    <row r="153" spans="1:24" s="129" customFormat="1">
      <c r="B153" s="400"/>
      <c r="C153" s="401"/>
    </row>
    <row r="154" spans="1:24" s="129" customFormat="1">
      <c r="B154" s="400"/>
      <c r="C154" s="401"/>
    </row>
    <row r="155" spans="1:24" s="9" customFormat="1">
      <c r="A155" s="129"/>
      <c r="B155" s="10"/>
      <c r="C155" s="12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</row>
    <row r="156" spans="1:24" s="9" customFormat="1">
      <c r="A156" s="129"/>
      <c r="B156" s="10"/>
      <c r="C156" s="12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</row>
    <row r="157" spans="1:24" s="9" customFormat="1">
      <c r="A157" s="129"/>
      <c r="B157" s="10"/>
      <c r="C157" s="12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</row>
    <row r="158" spans="1:24" s="9" customFormat="1">
      <c r="A158" s="129"/>
      <c r="B158" s="10"/>
      <c r="C158" s="12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</row>
    <row r="159" spans="1:24" s="9" customFormat="1">
      <c r="A159" s="129"/>
      <c r="B159" s="10"/>
      <c r="C159" s="12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</row>
    <row r="160" spans="1:24" s="9" customFormat="1">
      <c r="A160" s="129"/>
      <c r="B160" s="10"/>
      <c r="C160" s="12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</row>
    <row r="161" spans="1:24" s="9" customFormat="1">
      <c r="A161" s="129"/>
      <c r="B161" s="10"/>
      <c r="C161" s="12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</row>
    <row r="162" spans="1:24" s="9" customFormat="1">
      <c r="A162" s="129"/>
      <c r="B162" s="10"/>
      <c r="C162" s="12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</row>
    <row r="163" spans="1:24" s="9" customFormat="1">
      <c r="A163" s="129"/>
      <c r="B163" s="10"/>
      <c r="C163" s="12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</row>
    <row r="164" spans="1:24" s="9" customFormat="1">
      <c r="A164" s="129"/>
      <c r="B164" s="10"/>
      <c r="C164" s="12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</row>
    <row r="165" spans="1:24" s="9" customFormat="1">
      <c r="A165" s="129"/>
      <c r="B165" s="10"/>
      <c r="C165" s="12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</row>
    <row r="166" spans="1:24" s="9" customFormat="1">
      <c r="A166" s="129"/>
      <c r="B166" s="10"/>
      <c r="C166" s="12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</row>
    <row r="167" spans="1:24" s="9" customFormat="1">
      <c r="A167" s="129"/>
      <c r="B167" s="10"/>
      <c r="C167" s="12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</row>
    <row r="168" spans="1:24" s="9" customFormat="1">
      <c r="A168" s="129"/>
      <c r="B168" s="10"/>
      <c r="C168" s="12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</row>
    <row r="169" spans="1:24" s="9" customFormat="1">
      <c r="A169" s="129"/>
      <c r="B169" s="10"/>
      <c r="C169" s="12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</row>
    <row r="170" spans="1:24" s="9" customFormat="1">
      <c r="A170" s="129"/>
      <c r="B170" s="10"/>
      <c r="C170" s="12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</row>
    <row r="171" spans="1:24" s="9" customFormat="1">
      <c r="A171" s="129"/>
      <c r="B171" s="10"/>
      <c r="C171" s="12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</row>
    <row r="172" spans="1:24" s="9" customFormat="1">
      <c r="A172" s="129"/>
      <c r="B172" s="10"/>
      <c r="C172" s="12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</row>
    <row r="173" spans="1:24" s="9" customFormat="1">
      <c r="A173" s="129"/>
      <c r="B173" s="10"/>
      <c r="C173" s="12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</row>
    <row r="174" spans="1:24" s="9" customFormat="1">
      <c r="A174" s="129"/>
      <c r="B174" s="10"/>
      <c r="C174" s="12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</row>
    <row r="175" spans="1:24" s="9" customFormat="1">
      <c r="A175" s="129"/>
      <c r="B175" s="10"/>
      <c r="C175" s="12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</row>
    <row r="176" spans="1:24" s="9" customFormat="1">
      <c r="A176" s="129"/>
      <c r="B176" s="10"/>
      <c r="C176" s="12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</row>
    <row r="177" spans="1:24" s="9" customFormat="1">
      <c r="A177" s="129"/>
      <c r="B177" s="10"/>
      <c r="C177" s="12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</row>
    <row r="178" spans="1:24" s="9" customFormat="1">
      <c r="A178" s="129"/>
      <c r="B178" s="10"/>
      <c r="C178" s="12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</row>
    <row r="179" spans="1:24" s="9" customFormat="1">
      <c r="A179" s="129"/>
      <c r="B179" s="10"/>
      <c r="C179" s="12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</row>
    <row r="180" spans="1:24" s="9" customFormat="1">
      <c r="A180" s="129"/>
      <c r="B180" s="10"/>
      <c r="C180" s="12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</row>
    <row r="181" spans="1:24" s="9" customFormat="1">
      <c r="A181" s="129"/>
      <c r="B181" s="10"/>
      <c r="C181" s="12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</row>
    <row r="182" spans="1:24" s="9" customFormat="1">
      <c r="A182" s="129"/>
      <c r="B182" s="10"/>
      <c r="C182" s="12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</row>
    <row r="183" spans="1:24" s="9" customFormat="1">
      <c r="A183" s="129"/>
      <c r="B183" s="10"/>
      <c r="C183" s="12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</row>
    <row r="184" spans="1:24" s="9" customFormat="1">
      <c r="A184" s="129"/>
      <c r="B184" s="10"/>
      <c r="C184" s="12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</row>
    <row r="185" spans="1:24" s="9" customFormat="1">
      <c r="A185" s="129"/>
      <c r="B185" s="10"/>
      <c r="C185" s="12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</row>
    <row r="186" spans="1:24" s="9" customFormat="1">
      <c r="A186" s="129"/>
      <c r="B186" s="10"/>
      <c r="C186" s="12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</row>
    <row r="187" spans="1:24" s="9" customFormat="1">
      <c r="A187" s="129"/>
      <c r="B187" s="10"/>
      <c r="C187" s="12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</row>
    <row r="188" spans="1:24" s="9" customFormat="1">
      <c r="A188" s="129"/>
      <c r="B188" s="10"/>
      <c r="C188" s="12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</row>
    <row r="189" spans="1:24" s="9" customFormat="1">
      <c r="A189" s="129"/>
      <c r="B189" s="10"/>
      <c r="C189" s="12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</row>
    <row r="190" spans="1:24" s="9" customFormat="1">
      <c r="A190" s="129"/>
      <c r="B190" s="10"/>
      <c r="C190" s="12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</row>
    <row r="191" spans="1:24" s="9" customFormat="1">
      <c r="A191" s="129"/>
      <c r="B191" s="10"/>
      <c r="C191" s="12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</row>
    <row r="192" spans="1:24" s="9" customFormat="1">
      <c r="A192" s="129"/>
      <c r="B192" s="10"/>
      <c r="C192" s="12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</row>
    <row r="193" spans="1:24" s="9" customFormat="1">
      <c r="A193" s="129"/>
      <c r="B193" s="10"/>
      <c r="C193" s="12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</row>
    <row r="194" spans="1:24" s="9" customFormat="1">
      <c r="A194" s="129"/>
      <c r="B194" s="10"/>
      <c r="C194" s="12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</row>
    <row r="195" spans="1:24" s="9" customFormat="1">
      <c r="A195" s="129"/>
      <c r="B195" s="10"/>
      <c r="C195" s="12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</row>
    <row r="196" spans="1:24" s="9" customFormat="1">
      <c r="A196" s="129"/>
      <c r="B196" s="10"/>
      <c r="C196" s="12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</row>
    <row r="197" spans="1:24" s="9" customFormat="1">
      <c r="A197" s="129"/>
      <c r="B197" s="10"/>
      <c r="C197" s="12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</row>
    <row r="198" spans="1:24" s="9" customFormat="1">
      <c r="A198" s="129"/>
      <c r="B198" s="10"/>
      <c r="C198" s="12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</row>
    <row r="199" spans="1:24" s="9" customFormat="1">
      <c r="A199" s="129"/>
      <c r="B199" s="10"/>
      <c r="C199" s="12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</row>
    <row r="200" spans="1:24" s="9" customFormat="1">
      <c r="A200" s="129"/>
      <c r="B200" s="10"/>
      <c r="C200" s="12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</row>
    <row r="201" spans="1:24" s="9" customFormat="1">
      <c r="A201" s="129"/>
      <c r="B201" s="10"/>
      <c r="C201" s="12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</row>
    <row r="202" spans="1:24" s="9" customFormat="1">
      <c r="A202" s="129"/>
      <c r="B202" s="10"/>
      <c r="C202" s="12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</row>
    <row r="203" spans="1:24" s="9" customFormat="1">
      <c r="A203" s="129"/>
      <c r="B203" s="10"/>
      <c r="C203" s="12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</row>
    <row r="204" spans="1:24" s="9" customFormat="1">
      <c r="A204" s="129"/>
      <c r="B204" s="10"/>
      <c r="C204" s="12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</row>
    <row r="205" spans="1:24" s="9" customFormat="1">
      <c r="A205" s="129"/>
      <c r="B205" s="10"/>
      <c r="C205" s="12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</row>
    <row r="206" spans="1:24" s="9" customFormat="1">
      <c r="A206" s="129"/>
      <c r="B206" s="10"/>
      <c r="C206" s="12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</row>
    <row r="207" spans="1:24" s="9" customFormat="1">
      <c r="A207" s="129"/>
      <c r="B207" s="10"/>
      <c r="C207" s="12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</row>
    <row r="208" spans="1:24" s="9" customFormat="1">
      <c r="A208" s="129"/>
      <c r="B208" s="10"/>
      <c r="C208" s="12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</row>
    <row r="209" spans="1:24" s="9" customFormat="1">
      <c r="A209" s="129"/>
      <c r="B209" s="10"/>
      <c r="C209" s="12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</row>
    <row r="210" spans="1:24" s="9" customFormat="1">
      <c r="A210" s="129"/>
      <c r="B210" s="10"/>
      <c r="C210" s="12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</row>
    <row r="211" spans="1:24" s="9" customFormat="1">
      <c r="A211" s="129"/>
      <c r="B211" s="10"/>
      <c r="C211" s="12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</row>
    <row r="212" spans="1:24" s="9" customFormat="1">
      <c r="A212" s="129"/>
      <c r="B212" s="10"/>
      <c r="C212" s="12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</row>
    <row r="213" spans="1:24" s="9" customFormat="1">
      <c r="A213" s="129"/>
      <c r="B213" s="10"/>
      <c r="C213" s="12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</row>
    <row r="214" spans="1:24" s="9" customFormat="1">
      <c r="A214" s="129"/>
      <c r="B214" s="10"/>
      <c r="C214" s="12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</row>
    <row r="215" spans="1:24" s="9" customFormat="1">
      <c r="A215" s="129"/>
      <c r="B215" s="10"/>
      <c r="C215" s="12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</row>
    <row r="216" spans="1:24" s="9" customFormat="1">
      <c r="A216" s="129"/>
      <c r="B216" s="10"/>
      <c r="C216" s="12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</row>
    <row r="217" spans="1:24" s="9" customFormat="1">
      <c r="A217" s="129"/>
      <c r="B217" s="10"/>
      <c r="C217" s="12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</row>
    <row r="218" spans="1:24" s="9" customFormat="1">
      <c r="A218" s="129"/>
      <c r="B218" s="10"/>
      <c r="C218" s="12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</row>
    <row r="219" spans="1:24" s="9" customFormat="1">
      <c r="A219" s="129"/>
      <c r="B219" s="10"/>
      <c r="C219" s="12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</row>
    <row r="220" spans="1:24" s="9" customFormat="1">
      <c r="A220" s="129"/>
      <c r="B220" s="10"/>
      <c r="C220" s="12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</row>
    <row r="221" spans="1:24" s="9" customFormat="1">
      <c r="A221" s="129"/>
      <c r="B221" s="10"/>
      <c r="C221" s="12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</row>
    <row r="222" spans="1:24" s="9" customFormat="1">
      <c r="A222" s="129"/>
      <c r="B222" s="10"/>
      <c r="C222" s="12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</row>
    <row r="223" spans="1:24" s="9" customFormat="1">
      <c r="A223" s="129"/>
      <c r="B223" s="10"/>
      <c r="C223" s="12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</row>
  </sheetData>
  <sheetProtection password="CA55" sheet="1" objects="1" scenarios="1" formatCells="0" formatColumns="0" formatRows="0"/>
  <mergeCells count="13">
    <mergeCell ref="G37:L40"/>
    <mergeCell ref="G17:L24"/>
    <mergeCell ref="B28:B29"/>
    <mergeCell ref="C28:C29"/>
    <mergeCell ref="I7:I8"/>
    <mergeCell ref="B4:L4"/>
    <mergeCell ref="B2:K2"/>
    <mergeCell ref="G6:L6"/>
    <mergeCell ref="B6:B8"/>
    <mergeCell ref="C6:C8"/>
    <mergeCell ref="D7:D8"/>
    <mergeCell ref="E7:E8"/>
    <mergeCell ref="H7:H8"/>
  </mergeCells>
  <phoneticPr fontId="0" type="noConversion"/>
  <conditionalFormatting sqref="D9:F10">
    <cfRule type="cellIs" dxfId="6" priority="2" stopIfTrue="1" operator="lessThan">
      <formula>0</formula>
    </cfRule>
  </conditionalFormatting>
  <conditionalFormatting sqref="D16:F16">
    <cfRule type="cellIs" dxfId="5" priority="8" stopIfTrue="1" operator="lessThan">
      <formula>0</formula>
    </cfRule>
  </conditionalFormatting>
  <conditionalFormatting sqref="D24:F24">
    <cfRule type="cellIs" dxfId="4" priority="9" stopIfTrue="1" operator="lessThan">
      <formula>0</formula>
    </cfRule>
  </conditionalFormatting>
  <conditionalFormatting sqref="D26:F26">
    <cfRule type="cellIs" dxfId="3" priority="3" stopIfTrue="1" operator="lessThan">
      <formula>0</formula>
    </cfRule>
  </conditionalFormatting>
  <conditionalFormatting sqref="D34:F34">
    <cfRule type="cellIs" dxfId="2" priority="7" stopIfTrue="1" operator="lessThan">
      <formula>0</formula>
    </cfRule>
  </conditionalFormatting>
  <conditionalFormatting sqref="D37:F37">
    <cfRule type="cellIs" dxfId="1" priority="6" stopIfTrue="1" operator="lessThan">
      <formula>0</formula>
    </cfRule>
  </conditionalFormatting>
  <conditionalFormatting sqref="D45:F45">
    <cfRule type="cellIs" dxfId="0" priority="5" stopIfTrue="1" operator="lessThan">
      <formula>0</formula>
    </cfRule>
  </conditionalFormatting>
  <dataValidations xWindow="765" yWindow="267" count="4">
    <dataValidation allowBlank="1" showInputMessage="1" showErrorMessage="1" prompt="Inne aktywa to Aktywa obrotowe minus:_x000a_1. zapasy_x000a_2. należności  od jednostek powiązanych   z tytułu dostaw i usług_x000a_3. nalezności od pozostałych jednostek z tytułu  dostaw i usług_x000a_4. środki pieniężne i inne aktywa pieniężne_x000a_" sqref="G25:L25"/>
    <dataValidation allowBlank="1" showInputMessage="1" showErrorMessage="1" prompt="Inne zobowiązania krótkoterminowe to &quot;Zobowiązania krótkoterminowe&quot; minus:_x000a_1. kredyty i pożyczki krótkoterminowe_x000a_2. zobowiąznia z tytułu  dostaw i usług_x000a_3. zobowiązania z tytułu podatków, ceł i innych" sqref="G42:L42"/>
    <dataValidation allowBlank="1" showInputMessage="1" showErrorMessage="1" prompt="Inne pasywa krótkoterminowe to suma pozycji:_x000a_1. rezerwy z tytułu  odroczonego  podatku dochodowego_x000a_2. rezerwy krótkoterminowe_x000a_3. ujemna wartość firmy_x000a_4. inne rozliczenia międzyokresowe krótkoterminowe" sqref="G43:L43"/>
    <dataValidation allowBlank="1" showInputMessage="1" showErrorMessage="1" prompt="Inne pasywa długoterminowe to suma pozycji:_x000a_1. rezerwy długoterminowe_x000a_2. inne rozliczenia międzyokresowe długoterminowe" sqref="G44:L44"/>
  </dataValidations>
  <pageMargins left="0.70866141732283472" right="0.70866141732283472" top="0.9448818897637796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M68"/>
  <sheetViews>
    <sheetView zoomScale="70" zoomScaleNormal="70" workbookViewId="0">
      <selection activeCell="A13" sqref="A13:XFD13"/>
    </sheetView>
  </sheetViews>
  <sheetFormatPr defaultRowHeight="15" outlineLevelCol="1"/>
  <cols>
    <col min="1" max="1" width="5.28515625" style="1" customWidth="1"/>
    <col min="2" max="2" width="7" customWidth="1"/>
    <col min="3" max="3" width="98.28515625" customWidth="1"/>
    <col min="4" max="4" width="19.28515625" customWidth="1"/>
    <col min="5" max="5" width="15.7109375" customWidth="1"/>
    <col min="6" max="6" width="18.42578125" customWidth="1"/>
    <col min="7" max="7" width="15.42578125" customWidth="1"/>
    <col min="8" max="8" width="15.140625" customWidth="1"/>
    <col min="9" max="9" width="15.5703125" customWidth="1"/>
    <col min="10" max="10" width="16.140625" customWidth="1" outlineLevel="1"/>
    <col min="11" max="11" width="19.42578125" style="1" customWidth="1"/>
    <col min="12" max="12" width="16.7109375" style="1" customWidth="1"/>
    <col min="13" max="14" width="9.140625" style="1" customWidth="1"/>
    <col min="15" max="15" width="11.28515625" style="1" hidden="1" customWidth="1"/>
    <col min="16" max="16" width="9.140625" style="1" hidden="1" customWidth="1"/>
    <col min="17" max="39" width="9.140625" style="1" customWidth="1"/>
  </cols>
  <sheetData>
    <row r="1" spans="2:34" s="283" customFormat="1" ht="36" customHeight="1"/>
    <row r="2" spans="2:34" ht="28.5" customHeight="1">
      <c r="B2" s="123" t="s">
        <v>451</v>
      </c>
      <c r="C2" s="122"/>
      <c r="D2" s="23" t="s">
        <v>21</v>
      </c>
      <c r="E2" s="885" t="str">
        <f>'2_uproszczony_rzis'!B4</f>
        <v>wpisz tu nazwę firmy w akuszu 1</v>
      </c>
      <c r="F2" s="886"/>
      <c r="G2" s="886"/>
      <c r="H2" s="886"/>
      <c r="I2" s="886"/>
      <c r="J2" s="886"/>
      <c r="K2" s="887" t="s">
        <v>470</v>
      </c>
      <c r="L2" s="532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</row>
    <row r="3" spans="2:34" ht="15.75" customHeight="1">
      <c r="B3" s="890" t="s">
        <v>63</v>
      </c>
      <c r="C3" s="893" t="s">
        <v>1</v>
      </c>
      <c r="D3" s="15" t="s">
        <v>80</v>
      </c>
      <c r="E3" s="15" t="s">
        <v>24</v>
      </c>
      <c r="F3" s="16" t="s">
        <v>25</v>
      </c>
      <c r="G3" s="883" t="s">
        <v>20</v>
      </c>
      <c r="H3" s="884"/>
      <c r="I3" s="884"/>
      <c r="J3" s="529"/>
      <c r="K3" s="888"/>
      <c r="L3" s="53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</row>
    <row r="4" spans="2:34" ht="15.75" customHeight="1">
      <c r="B4" s="890"/>
      <c r="C4" s="894"/>
      <c r="D4" s="880">
        <f>'2_uproszczony_rzis'!D6</f>
        <v>2024</v>
      </c>
      <c r="E4" s="880">
        <f>'2_uproszczony_rzis'!E6</f>
        <v>2025</v>
      </c>
      <c r="F4" s="24">
        <f>'2_uproszczony_rzis'!F6</f>
        <v>2026</v>
      </c>
      <c r="G4" s="17">
        <f>'2_uproszczony_rzis'!G6</f>
        <v>2026</v>
      </c>
      <c r="H4" s="891">
        <f>'2_uproszczony_rzis'!H6</f>
        <v>2027</v>
      </c>
      <c r="I4" s="891">
        <f>'2_uproszczony_rzis'!I6</f>
        <v>2028</v>
      </c>
      <c r="J4" s="878">
        <f>'2_uproszczony_rzis'!J6</f>
        <v>2029</v>
      </c>
      <c r="K4" s="888"/>
      <c r="L4" s="882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</row>
    <row r="5" spans="2:34" ht="27.75" customHeight="1">
      <c r="B5" s="890"/>
      <c r="C5" s="895"/>
      <c r="D5" s="881"/>
      <c r="E5" s="881"/>
      <c r="F5" s="18" t="str">
        <f>'2_uproszczony_rzis'!F7</f>
        <v>styczeń-czerwiec</v>
      </c>
      <c r="G5" s="562" t="str">
        <f>'2_uproszczony_rzis'!G7</f>
        <v>lipiec-grudzień</v>
      </c>
      <c r="H5" s="892"/>
      <c r="I5" s="892"/>
      <c r="J5" s="879"/>
      <c r="K5" s="889"/>
      <c r="L5" s="882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</row>
    <row r="6" spans="2:34" ht="15.75" customHeight="1">
      <c r="B6" s="407" t="s">
        <v>71</v>
      </c>
      <c r="C6" s="408"/>
      <c r="D6" s="408"/>
      <c r="E6" s="408"/>
      <c r="F6" s="408"/>
      <c r="G6" s="408"/>
      <c r="H6" s="408"/>
      <c r="I6" s="408"/>
      <c r="J6" s="408"/>
      <c r="K6" s="557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</row>
    <row r="7" spans="2:34" ht="34.15" customHeight="1">
      <c r="B7" s="414">
        <v>1</v>
      </c>
      <c r="C7" s="415" t="s">
        <v>328</v>
      </c>
      <c r="D7" s="416">
        <f>IF(ISERROR(('2_uproszczony_rzis'!D13-'2_uproszczony_rzis'!D18)/'2_uproszczony_rzis'!D13),0,('2_uproszczony_rzis'!D13-'2_uproszczony_rzis'!D18)/'2_uproszczony_rzis'!D13)</f>
        <v>0</v>
      </c>
      <c r="E7" s="416">
        <f>IF(ISERROR(('2_uproszczony_rzis'!E13-'2_uproszczony_rzis'!E18)/'2_uproszczony_rzis'!E13),0,('2_uproszczony_rzis'!E13-'2_uproszczony_rzis'!E18)/'2_uproszczony_rzis'!E13)</f>
        <v>0</v>
      </c>
      <c r="F7" s="416">
        <f>IF(ISERROR(('2_uproszczony_rzis'!F13-'2_uproszczony_rzis'!F18)/'2_uproszczony_rzis'!F13),0,('2_uproszczony_rzis'!F13-'2_uproszczony_rzis'!F18)/'2_uproszczony_rzis'!F13)</f>
        <v>0</v>
      </c>
      <c r="G7" s="416">
        <f>'2_uproszczony_rzis'!G19</f>
        <v>0</v>
      </c>
      <c r="H7" s="416">
        <f>'2_uproszczony_rzis'!H19</f>
        <v>0</v>
      </c>
      <c r="I7" s="416">
        <f>'2_uproszczony_rzis'!I19</f>
        <v>0</v>
      </c>
      <c r="J7" s="531">
        <f>'2_uproszczony_rzis'!J19</f>
        <v>0</v>
      </c>
      <c r="K7" s="558"/>
      <c r="L7" s="534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</row>
    <row r="8" spans="2:34" ht="18" customHeight="1">
      <c r="B8" s="414">
        <v>2</v>
      </c>
      <c r="C8" s="417" t="s">
        <v>329</v>
      </c>
      <c r="D8" s="416">
        <f>'2_uproszczony_rzis'!D29</f>
        <v>0</v>
      </c>
      <c r="E8" s="416">
        <f>'2_uproszczony_rzis'!E29</f>
        <v>0</v>
      </c>
      <c r="F8" s="416">
        <f>'2_uproszczony_rzis'!F29</f>
        <v>0</v>
      </c>
      <c r="G8" s="416">
        <f>'2_uproszczony_rzis'!G29</f>
        <v>0</v>
      </c>
      <c r="H8" s="416">
        <f>'2_uproszczony_rzis'!H29</f>
        <v>0</v>
      </c>
      <c r="I8" s="416">
        <f>'2_uproszczony_rzis'!I29</f>
        <v>0</v>
      </c>
      <c r="J8" s="531">
        <f>'2_uproszczony_rzis'!J29</f>
        <v>0</v>
      </c>
      <c r="K8" s="558"/>
      <c r="L8" s="534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</row>
    <row r="9" spans="2:34" ht="19.5" customHeight="1">
      <c r="B9" s="414">
        <v>3</v>
      </c>
      <c r="C9" s="417" t="s">
        <v>72</v>
      </c>
      <c r="D9" s="642">
        <f>IF(ISERROR('5_uproszczony_bilans'!D22*'2_uproszczony_rzis'!D8/'2_uproszczony_rzis'!D9),0,'5_uproszczony_bilans'!D22*'2_uproszczony_rzis'!D8/'2_uproszczony_rzis'!D9)</f>
        <v>0</v>
      </c>
      <c r="E9" s="642">
        <f>IF(ISERROR('5_uproszczony_bilans'!E22*'2_uproszczony_rzis'!E8/'2_uproszczony_rzis'!E9),0,'5_uproszczony_bilans'!E22*'2_uproszczony_rzis'!E8/'2_uproszczony_rzis'!E9)</f>
        <v>0</v>
      </c>
      <c r="F9" s="642">
        <f>IF(ISERROR('5_uproszczony_bilans'!F22*'2_uproszczony_rzis'!F8/'2_uproszczony_rzis'!F9),0,'5_uproszczony_bilans'!F22*'2_uproszczony_rzis'!F8/'2_uproszczony_rzis'!F9)</f>
        <v>0</v>
      </c>
      <c r="G9" s="643">
        <f>F9</f>
        <v>0</v>
      </c>
      <c r="H9" s="643">
        <f t="shared" ref="H9:J10" si="0">G9</f>
        <v>0</v>
      </c>
      <c r="I9" s="643">
        <f t="shared" si="0"/>
        <v>0</v>
      </c>
      <c r="J9" s="644">
        <f t="shared" si="0"/>
        <v>0</v>
      </c>
      <c r="K9" s="559"/>
      <c r="L9" s="535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</row>
    <row r="10" spans="2:34" ht="29.25" customHeight="1">
      <c r="B10" s="414">
        <v>4</v>
      </c>
      <c r="C10" s="457" t="s">
        <v>73</v>
      </c>
      <c r="D10" s="645">
        <f>IF(ISERROR(('5_uproszczony_bilans'!D39*'2_uproszczony_rzis'!D8)/('2_uproszczony_rzis'!D20+'2_uproszczony_rzis'!D18)),0,('5_uproszczony_bilans'!D39*'2_uproszczony_rzis'!D8)/('2_uproszczony_rzis'!D20+'2_uproszczony_rzis'!D18))</f>
        <v>0</v>
      </c>
      <c r="E10" s="645">
        <f>IF(ISERROR(('5_uproszczony_bilans'!E39*'2_uproszczony_rzis'!E8)/('2_uproszczony_rzis'!E20+'2_uproszczony_rzis'!E18)),0,('5_uproszczony_bilans'!E39*'2_uproszczony_rzis'!E8)/('2_uproszczony_rzis'!E20+'2_uproszczony_rzis'!E18))</f>
        <v>0</v>
      </c>
      <c r="F10" s="645">
        <f>IF(ISERROR(('5_uproszczony_bilans'!F39*'2_uproszczony_rzis'!F8)/('2_uproszczony_rzis'!F20+'2_uproszczony_rzis'!F18)),0,('5_uproszczony_bilans'!F39*'2_uproszczony_rzis'!F8)/('2_uproszczony_rzis'!F20+'2_uproszczony_rzis'!F18))</f>
        <v>0</v>
      </c>
      <c r="G10" s="646">
        <f>F10</f>
        <v>0</v>
      </c>
      <c r="H10" s="646">
        <f t="shared" si="0"/>
        <v>0</v>
      </c>
      <c r="I10" s="646">
        <f t="shared" si="0"/>
        <v>0</v>
      </c>
      <c r="J10" s="647">
        <f t="shared" si="0"/>
        <v>0</v>
      </c>
      <c r="K10" s="560"/>
      <c r="L10" s="536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</row>
    <row r="11" spans="2:34" ht="26.45" customHeight="1">
      <c r="B11" s="414">
        <v>5</v>
      </c>
      <c r="C11" s="457" t="s">
        <v>74</v>
      </c>
      <c r="D11" s="645">
        <f>IF(ISERROR('5_uproszczony_bilans'!D19*'2_uproszczony_rzis'!D8/'2_uproszczony_rzis'!D10),0,'5_uproszczony_bilans'!D19*'2_uproszczony_rzis'!D8/'2_uproszczony_rzis'!D10)</f>
        <v>0</v>
      </c>
      <c r="E11" s="645">
        <f>IF(ISERROR('5_uproszczony_bilans'!E19*'2_uproszczony_rzis'!E8/'2_uproszczony_rzis'!E10),0,'5_uproszczony_bilans'!E19*'2_uproszczony_rzis'!E8/'2_uproszczony_rzis'!E10)</f>
        <v>0</v>
      </c>
      <c r="F11" s="645">
        <f>IF(ISERROR('5_uproszczony_bilans'!F19*'2_uproszczony_rzis'!F8/'2_uproszczony_rzis'!F10),0,'5_uproszczony_bilans'!F19*'2_uproszczony_rzis'!F8/'2_uproszczony_rzis'!F10)</f>
        <v>0</v>
      </c>
      <c r="G11" s="646">
        <f>F11</f>
        <v>0</v>
      </c>
      <c r="H11" s="646">
        <f t="shared" ref="H11:J13" si="1">G11</f>
        <v>0</v>
      </c>
      <c r="I11" s="646">
        <f t="shared" si="1"/>
        <v>0</v>
      </c>
      <c r="J11" s="647">
        <f t="shared" si="1"/>
        <v>0</v>
      </c>
      <c r="K11" s="560"/>
      <c r="L11" s="536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</row>
    <row r="12" spans="2:34" ht="17.45" customHeight="1">
      <c r="B12" s="414" t="s">
        <v>55</v>
      </c>
      <c r="C12" s="418" t="s">
        <v>332</v>
      </c>
      <c r="D12" s="642">
        <f>IF(ISERROR('5_uproszczony_bilans'!D20*'2_uproszczony_rzis'!D8/'2_uproszczony_rzis'!D10),0,'5_uproszczony_bilans'!D20*'2_uproszczony_rzis'!D8/'2_uproszczony_rzis'!D10)</f>
        <v>0</v>
      </c>
      <c r="E12" s="642">
        <f>IF(ISERROR('5_uproszczony_bilans'!E20*'2_uproszczony_rzis'!E8/'2_uproszczony_rzis'!E10),0,'5_uproszczony_bilans'!E20*'2_uproszczony_rzis'!E8/'2_uproszczony_rzis'!E10)</f>
        <v>0</v>
      </c>
      <c r="F12" s="642">
        <f>IF(ISERROR('5_uproszczony_bilans'!F20*'2_uproszczony_rzis'!F8/'2_uproszczony_rzis'!F10),0,'5_uproszczony_bilans'!F20*'2_uproszczony_rzis'!F8/'2_uproszczony_rzis'!F10)</f>
        <v>0</v>
      </c>
      <c r="G12" s="643">
        <f>F12</f>
        <v>0</v>
      </c>
      <c r="H12" s="643">
        <f t="shared" si="1"/>
        <v>0</v>
      </c>
      <c r="I12" s="643">
        <f t="shared" si="1"/>
        <v>0</v>
      </c>
      <c r="J12" s="644">
        <f t="shared" si="1"/>
        <v>0</v>
      </c>
      <c r="K12" s="559"/>
      <c r="L12" s="535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</row>
    <row r="13" spans="2:34" ht="19.149999999999999" customHeight="1">
      <c r="B13" s="414" t="s">
        <v>56</v>
      </c>
      <c r="C13" s="419" t="s">
        <v>333</v>
      </c>
      <c r="D13" s="642">
        <f>IF(ISERROR('5_uproszczony_bilans'!D18*'2_uproszczony_rzis'!D8/'2_uproszczony_rzis'!D13),0,'5_uproszczony_bilans'!D18*'2_uproszczony_rzis'!D8/'2_uproszczony_rzis'!D13)</f>
        <v>0</v>
      </c>
      <c r="E13" s="642">
        <f>IF(ISERROR('5_uproszczony_bilans'!E18*'2_uproszczony_rzis'!E8/'2_uproszczony_rzis'!E13),0,'5_uproszczony_bilans'!E18*'2_uproszczony_rzis'!E8/'2_uproszczony_rzis'!E13)</f>
        <v>0</v>
      </c>
      <c r="F13" s="642">
        <f>IF(ISERROR('5_uproszczony_bilans'!F18*'2_uproszczony_rzis'!F8/'2_uproszczony_rzis'!F13),0,'5_uproszczony_bilans'!F18*'2_uproszczony_rzis'!F8/'2_uproszczony_rzis'!F13)</f>
        <v>0</v>
      </c>
      <c r="G13" s="643">
        <f>F13</f>
        <v>0</v>
      </c>
      <c r="H13" s="643">
        <f t="shared" si="1"/>
        <v>0</v>
      </c>
      <c r="I13" s="643">
        <f t="shared" si="1"/>
        <v>0</v>
      </c>
      <c r="J13" s="644">
        <f t="shared" si="1"/>
        <v>0</v>
      </c>
      <c r="K13" s="559"/>
      <c r="L13" s="535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</row>
    <row r="14" spans="2:34" ht="15.75" customHeight="1">
      <c r="B14" s="410" t="s">
        <v>77</v>
      </c>
      <c r="C14" s="411"/>
      <c r="D14" s="408"/>
      <c r="E14" s="408"/>
      <c r="F14" s="408"/>
      <c r="G14" s="408"/>
      <c r="H14" s="408"/>
      <c r="I14" s="408"/>
      <c r="J14" s="408"/>
      <c r="K14" s="555"/>
      <c r="L14" s="537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</row>
    <row r="15" spans="2:34">
      <c r="B15" s="414">
        <v>6</v>
      </c>
      <c r="C15" s="417" t="s">
        <v>408</v>
      </c>
      <c r="D15" s="872"/>
      <c r="E15" s="873"/>
      <c r="F15" s="874"/>
      <c r="G15" s="648">
        <v>0</v>
      </c>
      <c r="H15" s="648">
        <v>0</v>
      </c>
      <c r="I15" s="648">
        <v>0</v>
      </c>
      <c r="J15" s="649">
        <v>0</v>
      </c>
      <c r="K15" s="561"/>
      <c r="L15" s="539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</row>
    <row r="16" spans="2:34">
      <c r="B16" s="414">
        <v>7</v>
      </c>
      <c r="C16" s="417" t="s">
        <v>65</v>
      </c>
      <c r="D16" s="875"/>
      <c r="E16" s="876"/>
      <c r="F16" s="877"/>
      <c r="G16" s="648">
        <v>0</v>
      </c>
      <c r="H16" s="648">
        <v>0</v>
      </c>
      <c r="I16" s="648">
        <v>0</v>
      </c>
      <c r="J16" s="649">
        <v>0</v>
      </c>
      <c r="K16" s="561"/>
      <c r="L16" s="539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</row>
    <row r="17" spans="2:34">
      <c r="B17" s="414">
        <v>8</v>
      </c>
      <c r="C17" s="417" t="s">
        <v>66</v>
      </c>
      <c r="D17" s="650"/>
      <c r="E17" s="651"/>
      <c r="F17" s="652"/>
      <c r="G17" s="648">
        <v>0</v>
      </c>
      <c r="H17" s="648">
        <v>0</v>
      </c>
      <c r="I17" s="648">
        <v>0</v>
      </c>
      <c r="J17" s="649">
        <v>0</v>
      </c>
      <c r="K17" s="561"/>
      <c r="L17" s="539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</row>
    <row r="18" spans="2:34" ht="14.25" customHeight="1">
      <c r="B18" s="544" t="s">
        <v>477</v>
      </c>
      <c r="C18" s="411"/>
      <c r="D18" s="653"/>
      <c r="E18" s="653"/>
      <c r="F18" s="653"/>
      <c r="G18" s="653"/>
      <c r="H18" s="653"/>
      <c r="I18" s="653"/>
      <c r="J18" s="653"/>
      <c r="K18" s="555"/>
      <c r="L18" s="537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</row>
    <row r="19" spans="2:34">
      <c r="B19" s="420">
        <v>9</v>
      </c>
      <c r="C19" s="421" t="s">
        <v>69</v>
      </c>
      <c r="D19" s="654">
        <f>'5_uproszczony_bilans'!D35</f>
        <v>0</v>
      </c>
      <c r="E19" s="654">
        <f>'5_uproszczony_bilans'!E35</f>
        <v>0</v>
      </c>
      <c r="F19" s="654">
        <f>'5_uproszczony_bilans'!F35</f>
        <v>0</v>
      </c>
      <c r="G19" s="654">
        <f t="shared" ref="G19:J19" si="2">F19+G20-G21</f>
        <v>0</v>
      </c>
      <c r="H19" s="654">
        <f t="shared" si="2"/>
        <v>0</v>
      </c>
      <c r="I19" s="654">
        <f t="shared" si="2"/>
        <v>0</v>
      </c>
      <c r="J19" s="655">
        <f t="shared" si="2"/>
        <v>0</v>
      </c>
      <c r="K19" s="556"/>
      <c r="L19" s="541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</row>
    <row r="20" spans="2:34">
      <c r="B20" s="422" t="s">
        <v>260</v>
      </c>
      <c r="C20" s="417" t="s">
        <v>83</v>
      </c>
      <c r="D20" s="654"/>
      <c r="E20" s="654"/>
      <c r="F20" s="654"/>
      <c r="G20" s="648">
        <v>0</v>
      </c>
      <c r="H20" s="648">
        <v>0</v>
      </c>
      <c r="I20" s="648">
        <v>0</v>
      </c>
      <c r="J20" s="649">
        <v>0</v>
      </c>
      <c r="K20" s="561"/>
      <c r="L20" s="539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</row>
    <row r="21" spans="2:34">
      <c r="B21" s="422" t="s">
        <v>261</v>
      </c>
      <c r="C21" s="417" t="s">
        <v>84</v>
      </c>
      <c r="D21" s="654">
        <f>'3_BILANS_pełny'!I84</f>
        <v>0</v>
      </c>
      <c r="E21" s="654">
        <f>'3_BILANS_pełny'!J84</f>
        <v>0</v>
      </c>
      <c r="F21" s="654">
        <f>'3_BILANS_pełny'!K84</f>
        <v>0</v>
      </c>
      <c r="G21" s="648">
        <v>0</v>
      </c>
      <c r="H21" s="648">
        <v>0</v>
      </c>
      <c r="I21" s="648">
        <v>0</v>
      </c>
      <c r="J21" s="649">
        <v>0</v>
      </c>
      <c r="K21" s="561"/>
      <c r="L21" s="539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</row>
    <row r="22" spans="2:34" ht="27" customHeight="1">
      <c r="B22" s="420">
        <v>10</v>
      </c>
      <c r="C22" s="423" t="s">
        <v>68</v>
      </c>
      <c r="D22" s="654">
        <f>'5_uproszczony_bilans'!D36</f>
        <v>0</v>
      </c>
      <c r="E22" s="654">
        <f>'5_uproszczony_bilans'!E36</f>
        <v>0</v>
      </c>
      <c r="F22" s="654">
        <f>'5_uproszczony_bilans'!F36</f>
        <v>0</v>
      </c>
      <c r="G22" s="654">
        <f t="shared" ref="G22:J22" si="3">F22+G23-G24</f>
        <v>0</v>
      </c>
      <c r="H22" s="654">
        <f t="shared" si="3"/>
        <v>0</v>
      </c>
      <c r="I22" s="654">
        <f t="shared" si="3"/>
        <v>0</v>
      </c>
      <c r="J22" s="655">
        <f t="shared" si="3"/>
        <v>0</v>
      </c>
      <c r="K22" s="556"/>
      <c r="L22" s="541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</row>
    <row r="23" spans="2:34" ht="26.45" customHeight="1">
      <c r="B23" s="422" t="s">
        <v>78</v>
      </c>
      <c r="C23" s="415" t="s">
        <v>82</v>
      </c>
      <c r="D23" s="654"/>
      <c r="E23" s="654"/>
      <c r="F23" s="654"/>
      <c r="G23" s="648">
        <v>0</v>
      </c>
      <c r="H23" s="648">
        <v>0</v>
      </c>
      <c r="I23" s="648">
        <v>0</v>
      </c>
      <c r="J23" s="649">
        <v>0</v>
      </c>
      <c r="K23" s="561"/>
      <c r="L23" s="539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</row>
    <row r="24" spans="2:34">
      <c r="B24" s="422" t="s">
        <v>79</v>
      </c>
      <c r="C24" s="417" t="s">
        <v>81</v>
      </c>
      <c r="D24" s="654">
        <f>'3_BILANS_pełny'!I85</f>
        <v>0</v>
      </c>
      <c r="E24" s="654">
        <f>'3_BILANS_pełny'!J85</f>
        <v>0</v>
      </c>
      <c r="F24" s="654">
        <f>'3_BILANS_pełny'!K85</f>
        <v>0</v>
      </c>
      <c r="G24" s="648">
        <v>0</v>
      </c>
      <c r="H24" s="648">
        <v>0</v>
      </c>
      <c r="I24" s="648">
        <v>0</v>
      </c>
      <c r="J24" s="648">
        <v>0</v>
      </c>
      <c r="K24" s="561"/>
      <c r="L24" s="539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</row>
    <row r="25" spans="2:34">
      <c r="B25" s="283"/>
      <c r="C25" s="283"/>
      <c r="D25" s="283"/>
      <c r="E25" s="283"/>
      <c r="F25" s="283"/>
      <c r="G25" s="283"/>
      <c r="H25" s="283"/>
      <c r="I25" s="283"/>
      <c r="J25" s="283"/>
      <c r="K25" s="542"/>
      <c r="L25" s="54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</row>
    <row r="26" spans="2:34" ht="25.15" customHeight="1">
      <c r="B26" s="545" t="s">
        <v>478</v>
      </c>
      <c r="C26" s="408"/>
      <c r="D26" s="408"/>
      <c r="E26" s="408"/>
      <c r="F26" s="408"/>
      <c r="G26" s="409"/>
      <c r="H26" s="662"/>
      <c r="I26" s="663"/>
      <c r="J26" s="664"/>
      <c r="K26" s="542"/>
      <c r="L26" s="54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2:34" ht="48" customHeight="1">
      <c r="B27" s="420">
        <v>11</v>
      </c>
      <c r="C27" s="565" t="s">
        <v>479</v>
      </c>
      <c r="D27" s="546" t="s">
        <v>480</v>
      </c>
      <c r="E27" s="656">
        <v>0</v>
      </c>
      <c r="F27" s="547" t="s">
        <v>481</v>
      </c>
      <c r="G27" s="548">
        <v>0</v>
      </c>
      <c r="H27" s="684">
        <v>0</v>
      </c>
      <c r="I27" s="684">
        <v>0</v>
      </c>
      <c r="J27" s="684">
        <v>0</v>
      </c>
      <c r="K27" s="283"/>
      <c r="L27" s="537"/>
      <c r="M27" s="283"/>
      <c r="N27" s="283"/>
      <c r="O27" s="563">
        <f>G27</f>
        <v>0</v>
      </c>
      <c r="P27" s="564">
        <f>IF(O27&gt;0,1,0)</f>
        <v>0</v>
      </c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2:34" ht="51.6" customHeight="1">
      <c r="B28" s="420">
        <v>12</v>
      </c>
      <c r="C28" s="565" t="s">
        <v>482</v>
      </c>
      <c r="D28" s="546" t="s">
        <v>480</v>
      </c>
      <c r="E28" s="656">
        <v>0</v>
      </c>
      <c r="F28" s="547" t="s">
        <v>481</v>
      </c>
      <c r="G28" s="549">
        <v>0</v>
      </c>
      <c r="H28" s="684">
        <v>0</v>
      </c>
      <c r="I28" s="684">
        <v>0</v>
      </c>
      <c r="J28" s="684">
        <v>0</v>
      </c>
      <c r="K28" s="540"/>
      <c r="L28" s="541"/>
      <c r="M28" s="283"/>
      <c r="N28" s="283"/>
      <c r="O28" s="563">
        <f t="shared" ref="O28:O30" si="4">G28</f>
        <v>0</v>
      </c>
      <c r="P28" s="564">
        <f t="shared" ref="P28:P30" si="5">IF(O28&gt;0,1,0)</f>
        <v>0</v>
      </c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2:34" ht="24" customHeight="1">
      <c r="B29" s="422" t="s">
        <v>483</v>
      </c>
      <c r="C29" s="566" t="s">
        <v>484</v>
      </c>
      <c r="D29" s="552"/>
      <c r="E29" s="657"/>
      <c r="F29" s="553"/>
      <c r="G29" s="549">
        <v>0</v>
      </c>
      <c r="H29" s="685">
        <v>0</v>
      </c>
      <c r="I29" s="685">
        <v>0</v>
      </c>
      <c r="J29" s="685">
        <v>0</v>
      </c>
      <c r="K29" s="283"/>
      <c r="L29" s="537"/>
      <c r="M29" s="283"/>
      <c r="N29" s="283"/>
      <c r="O29" s="563">
        <f t="shared" si="4"/>
        <v>0</v>
      </c>
      <c r="P29" s="564">
        <f t="shared" si="5"/>
        <v>0</v>
      </c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2:34" ht="54.6" customHeight="1">
      <c r="B30" s="420">
        <v>13</v>
      </c>
      <c r="C30" s="565" t="s">
        <v>485</v>
      </c>
      <c r="D30" s="546" t="s">
        <v>480</v>
      </c>
      <c r="E30" s="656">
        <v>0</v>
      </c>
      <c r="F30" s="547" t="s">
        <v>481</v>
      </c>
      <c r="G30" s="549">
        <v>0</v>
      </c>
      <c r="H30" s="684">
        <v>0</v>
      </c>
      <c r="I30" s="684">
        <v>0</v>
      </c>
      <c r="J30" s="684">
        <v>0</v>
      </c>
      <c r="K30" s="538"/>
      <c r="L30" s="538"/>
      <c r="M30" s="283"/>
      <c r="N30" s="283"/>
      <c r="O30" s="563">
        <f t="shared" si="4"/>
        <v>0</v>
      </c>
      <c r="P30" s="564">
        <f t="shared" si="5"/>
        <v>0</v>
      </c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2:34" ht="63" customHeight="1">
      <c r="B31" s="420">
        <v>14</v>
      </c>
      <c r="C31" s="550" t="s">
        <v>486</v>
      </c>
      <c r="D31" s="546" t="s">
        <v>487</v>
      </c>
      <c r="E31" s="658">
        <v>0</v>
      </c>
      <c r="F31" s="547" t="s">
        <v>488</v>
      </c>
      <c r="G31" s="551">
        <v>0</v>
      </c>
      <c r="H31" s="684">
        <v>0</v>
      </c>
      <c r="I31" s="684">
        <v>0</v>
      </c>
      <c r="J31" s="684">
        <v>0</v>
      </c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</row>
    <row r="32" spans="2:34">
      <c r="B32" s="530" t="s">
        <v>476</v>
      </c>
      <c r="C32" s="412"/>
      <c r="D32" s="413"/>
      <c r="E32" s="413"/>
      <c r="F32" s="413"/>
      <c r="G32" s="413"/>
      <c r="H32" s="554"/>
      <c r="I32" s="554"/>
      <c r="J32" s="554"/>
      <c r="K32" s="555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</row>
    <row r="33" spans="1:34" ht="18" customHeight="1">
      <c r="A33" s="283"/>
      <c r="B33" s="420">
        <v>15</v>
      </c>
      <c r="C33" s="417" t="s">
        <v>64</v>
      </c>
      <c r="D33" s="659">
        <f>'3_BILANS_pełny'!I83</f>
        <v>0</v>
      </c>
      <c r="E33" s="659">
        <f>'3_BILANS_pełny'!J83</f>
        <v>0</v>
      </c>
      <c r="F33" s="659">
        <f>'3_BILANS_pełny'!K83</f>
        <v>0</v>
      </c>
      <c r="G33" s="660">
        <v>0</v>
      </c>
      <c r="H33" s="660">
        <v>0</v>
      </c>
      <c r="I33" s="660">
        <v>0</v>
      </c>
      <c r="J33" s="661">
        <v>0</v>
      </c>
      <c r="K33" s="555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</row>
    <row r="34" spans="1:34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</row>
    <row r="35" spans="1:34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</row>
    <row r="36" spans="1:34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</row>
    <row r="37" spans="1:34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4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4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4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4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4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</row>
    <row r="43" spans="1:34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</row>
    <row r="44" spans="1:34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</row>
    <row r="45" spans="1:34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</row>
    <row r="46" spans="1:34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</row>
    <row r="47" spans="1:34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</row>
    <row r="48" spans="1:34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</row>
    <row r="49" spans="1:34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</row>
    <row r="50" spans="1:34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</row>
    <row r="51" spans="1:34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</row>
    <row r="52" spans="1:34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</row>
    <row r="53" spans="1:34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</row>
    <row r="54" spans="1:34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</row>
    <row r="55" spans="1:34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</row>
    <row r="56" spans="1:34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</row>
    <row r="57" spans="1:34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</row>
    <row r="58" spans="1:34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</row>
    <row r="59" spans="1:34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</row>
    <row r="60" spans="1:34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</row>
    <row r="61" spans="1:34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</row>
    <row r="62" spans="1:34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</row>
    <row r="63" spans="1:34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</row>
    <row r="64" spans="1:34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</row>
    <row r="65" spans="1:34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</row>
    <row r="66" spans="1:34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</row>
    <row r="67" spans="1:34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</row>
    <row r="68" spans="1:34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</row>
  </sheetData>
  <sheetProtection algorithmName="SHA-512" hashValue="52AUKRHCHqcOWj00pCmko3GSMuYeq4kpmOwFMY3aSF/q40kZHaARTKV3CVgLcnag01ZcRrb6A7q32oHLjX04QA==" saltValue="VTa1HKfPJa9l05qY8BVW+Q==" spinCount="100000" sheet="1" objects="1" scenarios="1" formatCells="0" formatColumns="0" formatRows="0" insertColumns="0"/>
  <mergeCells count="13">
    <mergeCell ref="L4:L5"/>
    <mergeCell ref="G3:I3"/>
    <mergeCell ref="E2:J2"/>
    <mergeCell ref="K2:K5"/>
    <mergeCell ref="B3:B5"/>
    <mergeCell ref="H4:H5"/>
    <mergeCell ref="I4:I5"/>
    <mergeCell ref="C3:C5"/>
    <mergeCell ref="D15:F15"/>
    <mergeCell ref="D16:F16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9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F94"/>
  <sheetViews>
    <sheetView zoomScale="70" zoomScaleNormal="70" workbookViewId="0">
      <selection activeCell="A26" sqref="A26:XFD26"/>
    </sheetView>
  </sheetViews>
  <sheetFormatPr defaultRowHeight="15"/>
  <cols>
    <col min="1" max="1" width="4.140625" style="283" customWidth="1"/>
    <col min="2" max="2" width="6.140625" customWidth="1"/>
    <col min="3" max="3" width="6.85546875" customWidth="1"/>
    <col min="4" max="4" width="74.85546875" customWidth="1"/>
    <col min="5" max="5" width="20" customWidth="1"/>
    <col min="6" max="6" width="17" customWidth="1"/>
    <col min="7" max="7" width="18.7109375" customWidth="1"/>
    <col min="8" max="8" width="17.5703125" customWidth="1"/>
    <col min="9" max="9" width="17.7109375" customWidth="1"/>
    <col min="10" max="10" width="16.28515625" customWidth="1"/>
    <col min="11" max="11" width="17.28515625" customWidth="1"/>
    <col min="12" max="12" width="5.28515625" style="434" hidden="1" customWidth="1"/>
    <col min="13" max="13" width="14.28515625" style="434" hidden="1" customWidth="1"/>
    <col min="14" max="18" width="9.140625" style="434" hidden="1" customWidth="1"/>
    <col min="19" max="20" width="9.140625" style="666" customWidth="1"/>
    <col min="21" max="31" width="9.140625" style="434" customWidth="1"/>
  </cols>
  <sheetData>
    <row r="1" spans="2:32"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665"/>
      <c r="T1" s="665"/>
      <c r="U1" s="283"/>
    </row>
    <row r="2" spans="2:32" ht="15.75">
      <c r="B2" s="589" t="s">
        <v>302</v>
      </c>
      <c r="C2" s="283"/>
      <c r="D2" s="283"/>
      <c r="E2" s="590" t="s">
        <v>317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665"/>
      <c r="T2" s="665"/>
      <c r="U2" s="283"/>
    </row>
    <row r="3" spans="2:32" ht="25.15" customHeight="1">
      <c r="B3" s="915" t="s">
        <v>303</v>
      </c>
      <c r="C3" s="918" t="s">
        <v>304</v>
      </c>
      <c r="D3" s="921" t="s">
        <v>1</v>
      </c>
      <c r="E3" s="31" t="s">
        <v>80</v>
      </c>
      <c r="F3" s="31" t="s">
        <v>24</v>
      </c>
      <c r="G3" s="32" t="s">
        <v>25</v>
      </c>
      <c r="H3" s="585" t="s">
        <v>20</v>
      </c>
      <c r="I3" s="586"/>
      <c r="J3" s="586"/>
      <c r="K3" s="586"/>
      <c r="L3" s="686"/>
      <c r="M3" s="687"/>
      <c r="N3" s="283"/>
      <c r="O3" s="283"/>
      <c r="P3" s="283"/>
      <c r="Q3" s="283"/>
      <c r="R3" s="283"/>
      <c r="S3" s="724"/>
      <c r="T3" s="665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</row>
    <row r="4" spans="2:32" ht="25.15" customHeight="1">
      <c r="B4" s="916"/>
      <c r="C4" s="919"/>
      <c r="D4" s="922"/>
      <c r="E4" s="906">
        <f>'2_uproszczony_rzis'!D6</f>
        <v>2024</v>
      </c>
      <c r="F4" s="906">
        <f>'2_uproszczony_rzis'!E6</f>
        <v>2025</v>
      </c>
      <c r="G4" s="33">
        <f>'2_uproszczony_rzis'!F6</f>
        <v>2026</v>
      </c>
      <c r="H4" s="34">
        <f>'2_uproszczony_rzis'!G6</f>
        <v>2026</v>
      </c>
      <c r="I4" s="896">
        <f>'2_uproszczony_rzis'!H6</f>
        <v>2027</v>
      </c>
      <c r="J4" s="896">
        <f>'2_uproszczony_rzis'!I6</f>
        <v>2028</v>
      </c>
      <c r="K4" s="898">
        <f>'2_uproszczony_rzis'!J6</f>
        <v>2029</v>
      </c>
      <c r="L4" s="688"/>
      <c r="M4" s="689"/>
      <c r="N4" s="283"/>
      <c r="O4" s="283"/>
      <c r="P4" s="283"/>
      <c r="Q4" s="283"/>
      <c r="R4" s="283"/>
      <c r="S4" s="724"/>
      <c r="T4" s="665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</row>
    <row r="5" spans="2:32" ht="24" customHeight="1">
      <c r="B5" s="917"/>
      <c r="C5" s="920"/>
      <c r="D5" s="923"/>
      <c r="E5" s="907"/>
      <c r="F5" s="907"/>
      <c r="G5" s="35" t="str">
        <f>'2_uproszczony_rzis'!F7</f>
        <v>styczeń-czerwiec</v>
      </c>
      <c r="H5" s="591" t="str">
        <f>'2_uproszczony_rzis'!G7</f>
        <v>lipiec-grudzień</v>
      </c>
      <c r="I5" s="897"/>
      <c r="J5" s="897"/>
      <c r="K5" s="899"/>
      <c r="L5" s="688"/>
      <c r="M5" s="689"/>
      <c r="N5" s="283"/>
      <c r="O5" s="283"/>
      <c r="P5" s="283"/>
      <c r="Q5" s="283"/>
      <c r="R5" s="283"/>
      <c r="S5" s="724"/>
      <c r="T5" s="665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</row>
    <row r="6" spans="2:32">
      <c r="B6" s="930" t="s">
        <v>305</v>
      </c>
      <c r="C6" s="36" t="s">
        <v>4</v>
      </c>
      <c r="D6" s="37" t="s">
        <v>237</v>
      </c>
      <c r="E6" s="600">
        <f>'2_uproszczony_rzis'!D10</f>
        <v>0</v>
      </c>
      <c r="F6" s="600">
        <f>'2_uproszczony_rzis'!E10</f>
        <v>0</v>
      </c>
      <c r="G6" s="600">
        <f>'2_uproszczony_rzis'!F10</f>
        <v>0</v>
      </c>
      <c r="H6" s="601">
        <f>'2_uproszczony_rzis'!G10</f>
        <v>0</v>
      </c>
      <c r="I6" s="601">
        <f>'2_uproszczony_rzis'!H10</f>
        <v>0</v>
      </c>
      <c r="J6" s="601">
        <f>'2_uproszczony_rzis'!I10</f>
        <v>0</v>
      </c>
      <c r="K6" s="602">
        <f>'2_uproszczony_rzis'!J10</f>
        <v>0</v>
      </c>
      <c r="L6" s="690"/>
      <c r="M6" s="691"/>
      <c r="N6" s="283"/>
      <c r="O6" s="283"/>
      <c r="P6" s="283"/>
      <c r="Q6" s="283"/>
      <c r="R6" s="283"/>
      <c r="S6" s="724"/>
      <c r="T6" s="665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</row>
    <row r="7" spans="2:32">
      <c r="B7" s="931"/>
      <c r="C7" s="36" t="s">
        <v>5</v>
      </c>
      <c r="D7" s="37" t="s">
        <v>236</v>
      </c>
      <c r="E7" s="600">
        <f>'2_uproszczony_rzis'!D13</f>
        <v>0</v>
      </c>
      <c r="F7" s="600">
        <f>'2_uproszczony_rzis'!E13</f>
        <v>0</v>
      </c>
      <c r="G7" s="600">
        <f>'2_uproszczony_rzis'!F13</f>
        <v>0</v>
      </c>
      <c r="H7" s="601">
        <f>'2_uproszczony_rzis'!G13</f>
        <v>0</v>
      </c>
      <c r="I7" s="601">
        <f>'2_uproszczony_rzis'!H13</f>
        <v>0</v>
      </c>
      <c r="J7" s="601">
        <f>'2_uproszczony_rzis'!I13</f>
        <v>0</v>
      </c>
      <c r="K7" s="602">
        <f>'2_uproszczony_rzis'!J13</f>
        <v>0</v>
      </c>
      <c r="L7" s="690"/>
      <c r="M7" s="691"/>
      <c r="N7" s="283"/>
      <c r="O7" s="283"/>
      <c r="P7" s="283"/>
      <c r="Q7" s="283"/>
      <c r="R7" s="283"/>
      <c r="S7" s="724"/>
      <c r="T7" s="665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</row>
    <row r="8" spans="2:32">
      <c r="B8" s="931"/>
      <c r="C8" s="36">
        <v>2</v>
      </c>
      <c r="D8" s="37" t="s">
        <v>6</v>
      </c>
      <c r="E8" s="600">
        <f>'2_uproszczony_rzis'!D16</f>
        <v>0</v>
      </c>
      <c r="F8" s="600">
        <f>'2_uproszczony_rzis'!E16</f>
        <v>0</v>
      </c>
      <c r="G8" s="600">
        <f>'2_uproszczony_rzis'!F16</f>
        <v>0</v>
      </c>
      <c r="H8" s="601">
        <f>'2_uproszczony_rzis'!G16</f>
        <v>0</v>
      </c>
      <c r="I8" s="601">
        <f>'2_uproszczony_rzis'!H16</f>
        <v>0</v>
      </c>
      <c r="J8" s="601">
        <f>'2_uproszczony_rzis'!I16</f>
        <v>0</v>
      </c>
      <c r="K8" s="602">
        <f>'2_uproszczony_rzis'!J16</f>
        <v>0</v>
      </c>
      <c r="L8" s="690"/>
      <c r="M8" s="691"/>
      <c r="N8" s="283"/>
      <c r="O8" s="283"/>
      <c r="P8" s="283"/>
      <c r="Q8" s="283"/>
      <c r="R8" s="283"/>
      <c r="S8" s="724"/>
      <c r="T8" s="665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</row>
    <row r="9" spans="2:32">
      <c r="B9" s="931"/>
      <c r="C9" s="38" t="s">
        <v>8</v>
      </c>
      <c r="D9" s="20" t="s">
        <v>327</v>
      </c>
      <c r="E9" s="445">
        <f>'2_uproszczony_rzis'!D19</f>
        <v>0</v>
      </c>
      <c r="F9" s="445">
        <f>'2_uproszczony_rzis'!E19</f>
        <v>0</v>
      </c>
      <c r="G9" s="445">
        <f>'2_uproszczony_rzis'!F19</f>
        <v>0</v>
      </c>
      <c r="H9" s="446">
        <f>'2_uproszczony_rzis'!G19</f>
        <v>0</v>
      </c>
      <c r="I9" s="446">
        <f>'2_uproszczony_rzis'!H19</f>
        <v>0</v>
      </c>
      <c r="J9" s="446">
        <f>'2_uproszczony_rzis'!I19</f>
        <v>0</v>
      </c>
      <c r="K9" s="587">
        <f>'2_uproszczony_rzis'!J19</f>
        <v>0</v>
      </c>
      <c r="L9" s="692"/>
      <c r="M9" s="693"/>
      <c r="N9" s="283"/>
      <c r="O9" s="283"/>
      <c r="P9" s="283"/>
      <c r="Q9" s="283"/>
      <c r="R9" s="283"/>
      <c r="S9" s="724"/>
      <c r="T9" s="665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</row>
    <row r="10" spans="2:32">
      <c r="B10" s="931"/>
      <c r="C10" s="39" t="s">
        <v>284</v>
      </c>
      <c r="D10" s="40" t="s">
        <v>289</v>
      </c>
      <c r="E10" s="603">
        <f>'2_uproszczony_rzis'!D28</f>
        <v>0</v>
      </c>
      <c r="F10" s="603">
        <f>'2_uproszczony_rzis'!E28</f>
        <v>0</v>
      </c>
      <c r="G10" s="603">
        <f>'2_uproszczony_rzis'!F28</f>
        <v>0</v>
      </c>
      <c r="H10" s="604">
        <f>'2_uproszczony_rzis'!G28</f>
        <v>0</v>
      </c>
      <c r="I10" s="604">
        <f>'2_uproszczony_rzis'!H28</f>
        <v>0</v>
      </c>
      <c r="J10" s="604">
        <f>'2_uproszczony_rzis'!I28</f>
        <v>0</v>
      </c>
      <c r="K10" s="605">
        <f>'2_uproszczony_rzis'!J28</f>
        <v>0</v>
      </c>
      <c r="L10" s="694"/>
      <c r="M10" s="695"/>
      <c r="N10" s="283"/>
      <c r="O10" s="283"/>
      <c r="P10" s="283"/>
      <c r="Q10" s="283"/>
      <c r="R10" s="283"/>
      <c r="S10" s="724"/>
      <c r="T10" s="665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</row>
    <row r="11" spans="2:32">
      <c r="B11" s="931"/>
      <c r="C11" s="39" t="s">
        <v>334</v>
      </c>
      <c r="D11" s="41" t="s">
        <v>298</v>
      </c>
      <c r="E11" s="606">
        <f>'2_uproszczony_rzis'!D29</f>
        <v>0</v>
      </c>
      <c r="F11" s="606">
        <f>'2_uproszczony_rzis'!E29</f>
        <v>0</v>
      </c>
      <c r="G11" s="606">
        <f>'2_uproszczony_rzis'!F29</f>
        <v>0</v>
      </c>
      <c r="H11" s="607">
        <f>'2_uproszczony_rzis'!G29</f>
        <v>0</v>
      </c>
      <c r="I11" s="607">
        <f>'2_uproszczony_rzis'!H29</f>
        <v>0</v>
      </c>
      <c r="J11" s="607">
        <f>'2_uproszczony_rzis'!I29</f>
        <v>0</v>
      </c>
      <c r="K11" s="608">
        <f>'2_uproszczony_rzis'!J29</f>
        <v>0</v>
      </c>
      <c r="L11" s="696"/>
      <c r="M11" s="697"/>
      <c r="N11" s="283"/>
      <c r="O11" s="283"/>
      <c r="P11" s="283"/>
      <c r="Q11" s="283"/>
      <c r="R11" s="283"/>
      <c r="S11" s="724"/>
      <c r="T11" s="665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</row>
    <row r="12" spans="2:32">
      <c r="B12" s="931"/>
      <c r="C12" s="39" t="s">
        <v>285</v>
      </c>
      <c r="D12" s="42" t="s">
        <v>239</v>
      </c>
      <c r="E12" s="609">
        <f>'2_uproszczony_rzis'!D30</f>
        <v>0</v>
      </c>
      <c r="F12" s="609">
        <f>'2_uproszczony_rzis'!E30</f>
        <v>0</v>
      </c>
      <c r="G12" s="609">
        <f>'2_uproszczony_rzis'!F30</f>
        <v>0</v>
      </c>
      <c r="H12" s="609">
        <f>'2_uproszczony_rzis'!G30</f>
        <v>0</v>
      </c>
      <c r="I12" s="609">
        <f>'2_uproszczony_rzis'!H30</f>
        <v>0</v>
      </c>
      <c r="J12" s="609">
        <f>'2_uproszczony_rzis'!I30</f>
        <v>0</v>
      </c>
      <c r="K12" s="610">
        <f>'2_uproszczony_rzis'!J30</f>
        <v>0</v>
      </c>
      <c r="L12" s="698"/>
      <c r="M12" s="699"/>
      <c r="N12" s="283"/>
      <c r="O12" s="283"/>
      <c r="P12" s="283"/>
      <c r="Q12" s="283"/>
      <c r="R12" s="283"/>
      <c r="S12" s="724"/>
      <c r="T12" s="665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</row>
    <row r="13" spans="2:32">
      <c r="B13" s="931"/>
      <c r="C13" s="39" t="s">
        <v>286</v>
      </c>
      <c r="D13" s="42" t="s">
        <v>10</v>
      </c>
      <c r="E13" s="611">
        <f>'2_uproszczony_rzis'!D31</f>
        <v>0</v>
      </c>
      <c r="F13" s="611">
        <f>'2_uproszczony_rzis'!E31</f>
        <v>0</v>
      </c>
      <c r="G13" s="611">
        <f>'2_uproszczony_rzis'!F31</f>
        <v>0</v>
      </c>
      <c r="H13" s="611">
        <f>'2_uproszczony_rzis'!G31</f>
        <v>0</v>
      </c>
      <c r="I13" s="611">
        <f>'2_uproszczony_rzis'!H31</f>
        <v>0</v>
      </c>
      <c r="J13" s="611">
        <f>'2_uproszczony_rzis'!I31</f>
        <v>0</v>
      </c>
      <c r="K13" s="612">
        <f>'2_uproszczony_rzis'!J31</f>
        <v>0</v>
      </c>
      <c r="L13" s="700"/>
      <c r="M13" s="701"/>
      <c r="N13" s="283"/>
      <c r="O13" s="283"/>
      <c r="P13" s="283"/>
      <c r="Q13" s="283"/>
      <c r="R13" s="283"/>
      <c r="S13" s="724"/>
      <c r="T13" s="665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</row>
    <row r="14" spans="2:32">
      <c r="B14" s="931"/>
      <c r="C14" s="39" t="s">
        <v>290</v>
      </c>
      <c r="D14" s="43" t="s">
        <v>283</v>
      </c>
      <c r="E14" s="601">
        <f>'2_uproszczony_rzis'!D32</f>
        <v>0</v>
      </c>
      <c r="F14" s="601">
        <f>'2_uproszczony_rzis'!E32</f>
        <v>0</v>
      </c>
      <c r="G14" s="601">
        <f>'2_uproszczony_rzis'!F32</f>
        <v>0</v>
      </c>
      <c r="H14" s="601">
        <f>'2_uproszczony_rzis'!G32</f>
        <v>0</v>
      </c>
      <c r="I14" s="601">
        <f>'2_uproszczony_rzis'!H32</f>
        <v>0</v>
      </c>
      <c r="J14" s="601">
        <f>'2_uproszczony_rzis'!I32</f>
        <v>0</v>
      </c>
      <c r="K14" s="602">
        <f>'2_uproszczony_rzis'!J32</f>
        <v>0</v>
      </c>
      <c r="L14" s="690"/>
      <c r="M14" s="691"/>
      <c r="N14" s="283"/>
      <c r="O14" s="283"/>
      <c r="P14" s="283"/>
      <c r="Q14" s="283"/>
      <c r="R14" s="283"/>
      <c r="S14" s="724"/>
      <c r="T14" s="665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</row>
    <row r="15" spans="2:32">
      <c r="B15" s="931"/>
      <c r="C15" s="39" t="s">
        <v>293</v>
      </c>
      <c r="D15" s="14" t="s">
        <v>296</v>
      </c>
      <c r="E15" s="600">
        <f>'2_uproszczony_rzis'!D33</f>
        <v>0</v>
      </c>
      <c r="F15" s="600">
        <f>'2_uproszczony_rzis'!E33</f>
        <v>0</v>
      </c>
      <c r="G15" s="600">
        <f>'2_uproszczony_rzis'!F33</f>
        <v>0</v>
      </c>
      <c r="H15" s="613">
        <f>'2_uproszczony_rzis'!G33</f>
        <v>0</v>
      </c>
      <c r="I15" s="613">
        <f>'2_uproszczony_rzis'!H33</f>
        <v>0</v>
      </c>
      <c r="J15" s="613">
        <f>'2_uproszczony_rzis'!I33</f>
        <v>0</v>
      </c>
      <c r="K15" s="614">
        <f>'2_uproszczony_rzis'!J33</f>
        <v>0</v>
      </c>
      <c r="L15" s="690"/>
      <c r="M15" s="691"/>
      <c r="N15" s="283"/>
      <c r="O15" s="283"/>
      <c r="P15" s="283"/>
      <c r="Q15" s="283"/>
      <c r="R15" s="283"/>
      <c r="S15" s="724"/>
      <c r="T15" s="665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</row>
    <row r="16" spans="2:32">
      <c r="B16" s="931"/>
      <c r="C16" s="26" t="s">
        <v>335</v>
      </c>
      <c r="D16" s="19" t="s">
        <v>294</v>
      </c>
      <c r="E16" s="615">
        <f>'2_uproszczony_rzis'!D34</f>
        <v>0</v>
      </c>
      <c r="F16" s="615">
        <f>'2_uproszczony_rzis'!E34</f>
        <v>0</v>
      </c>
      <c r="G16" s="615">
        <f>'2_uproszczony_rzis'!F34</f>
        <v>0</v>
      </c>
      <c r="H16" s="616">
        <f>'2_uproszczony_rzis'!G34</f>
        <v>0</v>
      </c>
      <c r="I16" s="616">
        <f>'2_uproszczony_rzis'!H34</f>
        <v>0</v>
      </c>
      <c r="J16" s="616">
        <f>'2_uproszczony_rzis'!I34</f>
        <v>0</v>
      </c>
      <c r="K16" s="617">
        <f>'2_uproszczony_rzis'!J34</f>
        <v>0</v>
      </c>
      <c r="L16" s="702"/>
      <c r="M16" s="703"/>
      <c r="N16" s="283"/>
      <c r="O16" s="283"/>
      <c r="P16" s="283"/>
      <c r="Q16" s="283"/>
      <c r="R16" s="283"/>
      <c r="S16" s="724"/>
      <c r="T16" s="665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</row>
    <row r="17" spans="2:32">
      <c r="B17" s="931"/>
      <c r="C17" s="39">
        <v>6</v>
      </c>
      <c r="D17" s="42" t="s">
        <v>70</v>
      </c>
      <c r="E17" s="600">
        <f>'2_uproszczony_rzis'!D35</f>
        <v>0</v>
      </c>
      <c r="F17" s="600">
        <f>'2_uproszczony_rzis'!E35</f>
        <v>0</v>
      </c>
      <c r="G17" s="600">
        <f>'2_uproszczony_rzis'!F35</f>
        <v>0</v>
      </c>
      <c r="H17" s="601">
        <f>'2_uproszczony_rzis'!G35</f>
        <v>0</v>
      </c>
      <c r="I17" s="601">
        <f>'2_uproszczony_rzis'!H35</f>
        <v>0</v>
      </c>
      <c r="J17" s="601">
        <f>'2_uproszczony_rzis'!I35</f>
        <v>0</v>
      </c>
      <c r="K17" s="602">
        <f>'2_uproszczony_rzis'!J35</f>
        <v>0</v>
      </c>
      <c r="L17" s="690"/>
      <c r="M17" s="691"/>
      <c r="N17" s="283"/>
      <c r="O17" s="283"/>
      <c r="P17" s="283"/>
      <c r="Q17" s="283"/>
      <c r="R17" s="283"/>
      <c r="S17" s="724"/>
      <c r="T17" s="665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</row>
    <row r="18" spans="2:32">
      <c r="B18" s="931"/>
      <c r="C18" s="44">
        <v>7</v>
      </c>
      <c r="D18" s="45" t="s">
        <v>295</v>
      </c>
      <c r="E18" s="600">
        <f>'2_uproszczony_rzis'!D36</f>
        <v>0</v>
      </c>
      <c r="F18" s="600">
        <f>'2_uproszczony_rzis'!E36</f>
        <v>0</v>
      </c>
      <c r="G18" s="600">
        <f>'2_uproszczony_rzis'!F36</f>
        <v>0</v>
      </c>
      <c r="H18" s="601">
        <f>'2_uproszczony_rzis'!G36</f>
        <v>0</v>
      </c>
      <c r="I18" s="601">
        <f>'2_uproszczony_rzis'!H36</f>
        <v>0</v>
      </c>
      <c r="J18" s="601">
        <f>'2_uproszczony_rzis'!I36</f>
        <v>0</v>
      </c>
      <c r="K18" s="602">
        <f>'2_uproszczony_rzis'!J36</f>
        <v>0</v>
      </c>
      <c r="L18" s="690"/>
      <c r="M18" s="691"/>
      <c r="N18" s="283"/>
      <c r="O18" s="283"/>
      <c r="P18" s="283"/>
      <c r="Q18" s="283"/>
      <c r="R18" s="283"/>
      <c r="S18" s="724"/>
      <c r="T18" s="665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</row>
    <row r="19" spans="2:32">
      <c r="B19" s="932"/>
      <c r="C19" s="36">
        <v>10</v>
      </c>
      <c r="D19" s="45" t="s">
        <v>11</v>
      </c>
      <c r="E19" s="600">
        <f>'2_uproszczony_rzis'!D39</f>
        <v>0</v>
      </c>
      <c r="F19" s="600">
        <f>'2_uproszczony_rzis'!E39</f>
        <v>0</v>
      </c>
      <c r="G19" s="600">
        <f>'2_uproszczony_rzis'!F39</f>
        <v>0</v>
      </c>
      <c r="H19" s="601">
        <f>'2_uproszczony_rzis'!G39</f>
        <v>0</v>
      </c>
      <c r="I19" s="601">
        <f>'2_uproszczony_rzis'!H39</f>
        <v>0</v>
      </c>
      <c r="J19" s="601">
        <f>'2_uproszczony_rzis'!I39</f>
        <v>0</v>
      </c>
      <c r="K19" s="602">
        <f>'2_uproszczony_rzis'!J39</f>
        <v>0</v>
      </c>
      <c r="L19" s="690"/>
      <c r="M19" s="691"/>
      <c r="N19" s="283"/>
      <c r="O19" s="283"/>
      <c r="P19" s="283"/>
      <c r="Q19" s="283"/>
      <c r="R19" s="283"/>
      <c r="S19" s="724"/>
      <c r="T19" s="665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</row>
    <row r="20" spans="2:32">
      <c r="B20" s="933" t="s">
        <v>306</v>
      </c>
      <c r="C20" s="46" t="s">
        <v>29</v>
      </c>
      <c r="D20" s="924" t="s">
        <v>320</v>
      </c>
      <c r="E20" s="925"/>
      <c r="F20" s="925"/>
      <c r="G20" s="926"/>
      <c r="H20" s="618">
        <f>'4_aktywa trwałe_prognoza'!G13</f>
        <v>0</v>
      </c>
      <c r="I20" s="618">
        <f>'4_aktywa trwałe_prognoza'!H13</f>
        <v>0</v>
      </c>
      <c r="J20" s="618">
        <f>'4_aktywa trwałe_prognoza'!I13</f>
        <v>0</v>
      </c>
      <c r="K20" s="619">
        <f>'4_aktywa trwałe_prognoza'!J13</f>
        <v>0</v>
      </c>
      <c r="L20" s="704"/>
      <c r="M20" s="705"/>
      <c r="N20" s="283"/>
      <c r="O20" s="283"/>
      <c r="P20" s="283"/>
      <c r="Q20" s="283"/>
      <c r="R20" s="283"/>
      <c r="S20" s="724"/>
      <c r="T20" s="665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</row>
    <row r="21" spans="2:32">
      <c r="B21" s="934"/>
      <c r="C21" s="47"/>
      <c r="D21" s="924" t="s">
        <v>319</v>
      </c>
      <c r="E21" s="925"/>
      <c r="F21" s="925"/>
      <c r="G21" s="926"/>
      <c r="H21" s="618">
        <f>'4_aktywa trwałe_prognoza'!G14</f>
        <v>0</v>
      </c>
      <c r="I21" s="618">
        <f>'4_aktywa trwałe_prognoza'!H14</f>
        <v>0</v>
      </c>
      <c r="J21" s="618">
        <f>'4_aktywa trwałe_prognoza'!I14</f>
        <v>0</v>
      </c>
      <c r="K21" s="619">
        <f>'4_aktywa trwałe_prognoza'!J14</f>
        <v>0</v>
      </c>
      <c r="L21" s="704"/>
      <c r="M21" s="705"/>
      <c r="N21" s="283"/>
      <c r="O21" s="283"/>
      <c r="P21" s="283"/>
      <c r="Q21" s="283"/>
      <c r="R21" s="283"/>
      <c r="S21" s="724"/>
      <c r="T21" s="665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</row>
    <row r="22" spans="2:32">
      <c r="B22" s="934"/>
      <c r="C22" s="48" t="s">
        <v>31</v>
      </c>
      <c r="D22" s="935" t="s">
        <v>321</v>
      </c>
      <c r="E22" s="936"/>
      <c r="F22" s="936"/>
      <c r="G22" s="937"/>
      <c r="H22" s="618">
        <f>'4_aktywa trwałe_prognoza'!G16</f>
        <v>0</v>
      </c>
      <c r="I22" s="618">
        <f>'4_aktywa trwałe_prognoza'!H16</f>
        <v>0</v>
      </c>
      <c r="J22" s="618">
        <f>'4_aktywa trwałe_prognoza'!I16</f>
        <v>0</v>
      </c>
      <c r="K22" s="619">
        <f>'4_aktywa trwałe_prognoza'!J16</f>
        <v>0</v>
      </c>
      <c r="L22" s="704"/>
      <c r="M22" s="705"/>
      <c r="N22" s="283"/>
      <c r="O22" s="283"/>
      <c r="P22" s="283"/>
      <c r="Q22" s="283"/>
      <c r="R22" s="283"/>
      <c r="S22" s="724"/>
      <c r="T22" s="665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</row>
    <row r="23" spans="2:32">
      <c r="B23" s="934"/>
      <c r="C23" s="47"/>
      <c r="D23" s="935" t="s">
        <v>318</v>
      </c>
      <c r="E23" s="936"/>
      <c r="F23" s="936"/>
      <c r="G23" s="937"/>
      <c r="H23" s="618">
        <f>'4_aktywa trwałe_prognoza'!G17</f>
        <v>0</v>
      </c>
      <c r="I23" s="618">
        <f>'4_aktywa trwałe_prognoza'!H17</f>
        <v>0</v>
      </c>
      <c r="J23" s="618">
        <f>'4_aktywa trwałe_prognoza'!I17</f>
        <v>0</v>
      </c>
      <c r="K23" s="619">
        <f>'4_aktywa trwałe_prognoza'!J17</f>
        <v>0</v>
      </c>
      <c r="L23" s="704"/>
      <c r="M23" s="705"/>
      <c r="N23" s="283"/>
      <c r="O23" s="283"/>
      <c r="P23" s="283"/>
      <c r="Q23" s="283"/>
      <c r="R23" s="283"/>
      <c r="S23" s="724"/>
      <c r="T23" s="665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</row>
    <row r="24" spans="2:32">
      <c r="B24" s="934"/>
      <c r="C24" s="48" t="s">
        <v>53</v>
      </c>
      <c r="D24" s="924" t="s">
        <v>307</v>
      </c>
      <c r="E24" s="925"/>
      <c r="F24" s="925"/>
      <c r="G24" s="926"/>
      <c r="H24" s="618">
        <f>'4_aktywa trwałe_prognoza'!G19</f>
        <v>0</v>
      </c>
      <c r="I24" s="618">
        <f>'4_aktywa trwałe_prognoza'!H19</f>
        <v>0</v>
      </c>
      <c r="J24" s="618">
        <f>'4_aktywa trwałe_prognoza'!I19</f>
        <v>0</v>
      </c>
      <c r="K24" s="619">
        <f>'4_aktywa trwałe_prognoza'!J19</f>
        <v>0</v>
      </c>
      <c r="L24" s="704"/>
      <c r="M24" s="705"/>
      <c r="N24" s="283"/>
      <c r="O24" s="283"/>
      <c r="P24" s="283"/>
      <c r="Q24" s="283"/>
      <c r="R24" s="283"/>
      <c r="S24" s="724"/>
      <c r="T24" s="665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</row>
    <row r="25" spans="2:32">
      <c r="B25" s="934"/>
      <c r="C25" s="49">
        <v>4</v>
      </c>
      <c r="D25" s="50" t="s">
        <v>308</v>
      </c>
      <c r="E25" s="51">
        <f>'4_aktywa trwałe_prognoza'!D21</f>
        <v>0</v>
      </c>
      <c r="F25" s="51">
        <f>'4_aktywa trwałe_prognoza'!E21</f>
        <v>0</v>
      </c>
      <c r="G25" s="51">
        <f>'4_aktywa trwałe_prognoza'!F21</f>
        <v>0</v>
      </c>
      <c r="H25" s="620">
        <f>'4_aktywa trwałe_prognoza'!G21</f>
        <v>0</v>
      </c>
      <c r="I25" s="620">
        <f>'4_aktywa trwałe_prognoza'!H21</f>
        <v>0</v>
      </c>
      <c r="J25" s="620">
        <f>'4_aktywa trwałe_prognoza'!I21</f>
        <v>0</v>
      </c>
      <c r="K25" s="621">
        <f>'4_aktywa trwałe_prognoza'!J21</f>
        <v>0</v>
      </c>
      <c r="L25" s="706"/>
      <c r="M25" s="707"/>
      <c r="N25" s="283"/>
      <c r="O25" s="283"/>
      <c r="P25" s="283"/>
      <c r="Q25" s="283"/>
      <c r="R25" s="283"/>
      <c r="S25" s="724"/>
      <c r="T25" s="665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</row>
    <row r="26" spans="2:32">
      <c r="B26" s="934"/>
      <c r="C26" s="52" t="s">
        <v>8</v>
      </c>
      <c r="D26" s="927" t="s">
        <v>309</v>
      </c>
      <c r="E26" s="928"/>
      <c r="F26" s="928"/>
      <c r="G26" s="929"/>
      <c r="H26" s="622">
        <f>'4_aktywa trwałe_prognoza'!G22</f>
        <v>0</v>
      </c>
      <c r="I26" s="622">
        <f>'4_aktywa trwałe_prognoza'!H22</f>
        <v>0</v>
      </c>
      <c r="J26" s="622">
        <f>'4_aktywa trwałe_prognoza'!I22</f>
        <v>0</v>
      </c>
      <c r="K26" s="623">
        <f>'4_aktywa trwałe_prognoza'!J22</f>
        <v>0</v>
      </c>
      <c r="L26" s="708"/>
      <c r="M26" s="709"/>
      <c r="N26" s="283"/>
      <c r="O26" s="283"/>
      <c r="P26" s="283"/>
      <c r="Q26" s="283"/>
      <c r="R26" s="283"/>
      <c r="S26" s="724"/>
      <c r="T26" s="665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</row>
    <row r="27" spans="2:32">
      <c r="B27" s="934"/>
      <c r="C27" s="52" t="s">
        <v>9</v>
      </c>
      <c r="D27" s="927" t="s">
        <v>310</v>
      </c>
      <c r="E27" s="928"/>
      <c r="F27" s="928"/>
      <c r="G27" s="929"/>
      <c r="H27" s="622">
        <f>'4_aktywa trwałe_prognoza'!G23</f>
        <v>0</v>
      </c>
      <c r="I27" s="622">
        <f>'4_aktywa trwałe_prognoza'!H23</f>
        <v>0</v>
      </c>
      <c r="J27" s="622">
        <f>'4_aktywa trwałe_prognoza'!I23</f>
        <v>0</v>
      </c>
      <c r="K27" s="623">
        <f>'4_aktywa trwałe_prognoza'!J23</f>
        <v>0</v>
      </c>
      <c r="L27" s="708"/>
      <c r="M27" s="709"/>
      <c r="N27" s="283"/>
      <c r="O27" s="283"/>
      <c r="P27" s="283"/>
      <c r="Q27" s="283"/>
      <c r="R27" s="283"/>
      <c r="S27" s="724"/>
      <c r="T27" s="665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</row>
    <row r="28" spans="2:32">
      <c r="B28" s="934"/>
      <c r="C28" s="53">
        <v>5</v>
      </c>
      <c r="D28" s="54" t="s">
        <v>311</v>
      </c>
      <c r="E28" s="55">
        <f>'4_aktywa trwałe_prognoza'!D25</f>
        <v>0</v>
      </c>
      <c r="F28" s="55">
        <f>'4_aktywa trwałe_prognoza'!E25</f>
        <v>0</v>
      </c>
      <c r="G28" s="55">
        <f>'4_aktywa trwałe_prognoza'!F25</f>
        <v>0</v>
      </c>
      <c r="H28" s="624">
        <f>'4_aktywa trwałe_prognoza'!G25</f>
        <v>0</v>
      </c>
      <c r="I28" s="624">
        <f>'4_aktywa trwałe_prognoza'!H25</f>
        <v>0</v>
      </c>
      <c r="J28" s="624">
        <f>'4_aktywa trwałe_prognoza'!I25</f>
        <v>0</v>
      </c>
      <c r="K28" s="625">
        <f>'4_aktywa trwałe_prognoza'!J25</f>
        <v>0</v>
      </c>
      <c r="L28" s="704"/>
      <c r="M28" s="705"/>
      <c r="N28" s="283"/>
      <c r="O28" s="283"/>
      <c r="P28" s="283"/>
      <c r="Q28" s="283"/>
      <c r="R28" s="283"/>
      <c r="S28" s="724"/>
      <c r="T28" s="665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</row>
    <row r="29" spans="2:32">
      <c r="B29" s="934"/>
      <c r="C29" s="56" t="s">
        <v>55</v>
      </c>
      <c r="D29" s="900" t="s">
        <v>60</v>
      </c>
      <c r="E29" s="901"/>
      <c r="F29" s="901"/>
      <c r="G29" s="902"/>
      <c r="H29" s="618">
        <f>'4_aktywa trwałe_prognoza'!G26</f>
        <v>0</v>
      </c>
      <c r="I29" s="618">
        <f>'4_aktywa trwałe_prognoza'!H26</f>
        <v>0</v>
      </c>
      <c r="J29" s="618">
        <f>'4_aktywa trwałe_prognoza'!I26</f>
        <v>0</v>
      </c>
      <c r="K29" s="619">
        <f>'4_aktywa trwałe_prognoza'!J26</f>
        <v>0</v>
      </c>
      <c r="L29" s="704"/>
      <c r="M29" s="705"/>
      <c r="N29" s="283"/>
      <c r="O29" s="283"/>
      <c r="P29" s="283"/>
      <c r="Q29" s="283"/>
      <c r="R29" s="283"/>
      <c r="S29" s="724"/>
      <c r="T29" s="665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</row>
    <row r="30" spans="2:32">
      <c r="B30" s="934"/>
      <c r="C30" s="56" t="s">
        <v>56</v>
      </c>
      <c r="D30" s="903" t="s">
        <v>57</v>
      </c>
      <c r="E30" s="904"/>
      <c r="F30" s="904"/>
      <c r="G30" s="905"/>
      <c r="H30" s="618">
        <f>'4_aktywa trwałe_prognoza'!G27</f>
        <v>0</v>
      </c>
      <c r="I30" s="618">
        <f>'4_aktywa trwałe_prognoza'!H27</f>
        <v>0</v>
      </c>
      <c r="J30" s="618">
        <f>'4_aktywa trwałe_prognoza'!I27</f>
        <v>0</v>
      </c>
      <c r="K30" s="619">
        <f>'4_aktywa trwałe_prognoza'!J27</f>
        <v>0</v>
      </c>
      <c r="L30" s="704"/>
      <c r="M30" s="705"/>
      <c r="N30" s="283"/>
      <c r="O30" s="283"/>
      <c r="P30" s="283"/>
      <c r="Q30" s="283"/>
      <c r="R30" s="283"/>
      <c r="S30" s="724"/>
      <c r="T30" s="665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</row>
    <row r="31" spans="2:32">
      <c r="B31" s="934"/>
      <c r="C31" s="56" t="s">
        <v>58</v>
      </c>
      <c r="D31" s="903" t="s">
        <v>61</v>
      </c>
      <c r="E31" s="904"/>
      <c r="F31" s="904"/>
      <c r="G31" s="905"/>
      <c r="H31" s="618">
        <f>'4_aktywa trwałe_prognoza'!G28</f>
        <v>0</v>
      </c>
      <c r="I31" s="618">
        <f>'4_aktywa trwałe_prognoza'!H28</f>
        <v>0</v>
      </c>
      <c r="J31" s="618">
        <f>'4_aktywa trwałe_prognoza'!I28</f>
        <v>0</v>
      </c>
      <c r="K31" s="619">
        <f>'4_aktywa trwałe_prognoza'!J28</f>
        <v>0</v>
      </c>
      <c r="L31" s="704"/>
      <c r="M31" s="705"/>
      <c r="N31" s="283"/>
      <c r="O31" s="283"/>
      <c r="P31" s="283"/>
      <c r="Q31" s="283"/>
      <c r="R31" s="283"/>
      <c r="S31" s="724"/>
      <c r="T31" s="665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</row>
    <row r="32" spans="2:32">
      <c r="B32" s="908" t="s">
        <v>312</v>
      </c>
      <c r="C32" s="36">
        <v>8</v>
      </c>
      <c r="D32" s="43" t="s">
        <v>42</v>
      </c>
      <c r="E32" s="629">
        <f>'5_uproszczony_bilans'!D22</f>
        <v>0</v>
      </c>
      <c r="F32" s="629">
        <f>'5_uproszczony_bilans'!E22</f>
        <v>0</v>
      </c>
      <c r="G32" s="629">
        <f>'5_uproszczony_bilans'!F22</f>
        <v>0</v>
      </c>
      <c r="H32" s="626"/>
      <c r="I32" s="626"/>
      <c r="J32" s="626"/>
      <c r="K32" s="627"/>
      <c r="L32" s="704"/>
      <c r="M32" s="705"/>
      <c r="N32" s="283"/>
      <c r="O32" s="283"/>
      <c r="P32" s="283"/>
      <c r="Q32" s="283"/>
      <c r="R32" s="283"/>
      <c r="S32" s="724"/>
      <c r="T32" s="665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</row>
    <row r="33" spans="2:32" ht="15" customHeight="1">
      <c r="B33" s="909"/>
      <c r="C33" s="36"/>
      <c r="D33" s="43" t="s">
        <v>67</v>
      </c>
      <c r="E33" s="630">
        <f>'5_uproszczony_bilans'!D23</f>
        <v>0</v>
      </c>
      <c r="F33" s="630">
        <f>'5_uproszczony_bilans'!E23</f>
        <v>0</v>
      </c>
      <c r="G33" s="630">
        <f>'5_uproszczony_bilans'!F23</f>
        <v>0</v>
      </c>
      <c r="H33" s="626"/>
      <c r="I33" s="626"/>
      <c r="J33" s="626"/>
      <c r="K33" s="627"/>
      <c r="L33" s="704"/>
      <c r="M33" s="705"/>
      <c r="N33" s="283"/>
      <c r="O33" s="283"/>
      <c r="P33" s="283"/>
      <c r="Q33" s="283"/>
      <c r="R33" s="283"/>
      <c r="S33" s="724"/>
      <c r="T33" s="665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</row>
    <row r="34" spans="2:32" ht="16.5" customHeight="1">
      <c r="B34" s="909"/>
      <c r="C34" s="36">
        <v>10</v>
      </c>
      <c r="D34" s="45" t="s">
        <v>313</v>
      </c>
      <c r="E34" s="600">
        <f>'5_uproszczony_bilans'!D25</f>
        <v>0</v>
      </c>
      <c r="F34" s="600">
        <f>'5_uproszczony_bilans'!E25</f>
        <v>0</v>
      </c>
      <c r="G34" s="600">
        <f>'5_uproszczony_bilans'!F25</f>
        <v>0</v>
      </c>
      <c r="H34" s="601">
        <f>'5_uproszczony_bilans'!G25</f>
        <v>0</v>
      </c>
      <c r="I34" s="601">
        <f>'5_uproszczony_bilans'!H25</f>
        <v>0</v>
      </c>
      <c r="J34" s="601">
        <f>'5_uproszczony_bilans'!I25</f>
        <v>0</v>
      </c>
      <c r="K34" s="602">
        <f>'5_uproszczony_bilans'!J25</f>
        <v>0</v>
      </c>
      <c r="L34" s="690"/>
      <c r="M34" s="691"/>
      <c r="N34" s="283"/>
      <c r="O34" s="283"/>
      <c r="P34" s="283"/>
      <c r="Q34" s="283"/>
      <c r="R34" s="283"/>
      <c r="S34" s="724"/>
      <c r="T34" s="665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</row>
    <row r="35" spans="2:32" ht="16.5" customHeight="1">
      <c r="B35" s="909"/>
      <c r="C35" s="36">
        <v>21</v>
      </c>
      <c r="D35" s="45" t="s">
        <v>341</v>
      </c>
      <c r="E35" s="600">
        <f>'5_uproszczony_bilans'!D39</f>
        <v>0</v>
      </c>
      <c r="F35" s="600">
        <f>'5_uproszczony_bilans'!E39</f>
        <v>0</v>
      </c>
      <c r="G35" s="600">
        <f>'5_uproszczony_bilans'!F39</f>
        <v>0</v>
      </c>
      <c r="H35" s="600"/>
      <c r="I35" s="600"/>
      <c r="J35" s="600"/>
      <c r="K35" s="628"/>
      <c r="L35" s="690"/>
      <c r="M35" s="691"/>
      <c r="N35" s="283"/>
      <c r="O35" s="283"/>
      <c r="P35" s="283"/>
      <c r="Q35" s="283"/>
      <c r="R35" s="283"/>
      <c r="S35" s="724"/>
      <c r="T35" s="665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</row>
    <row r="36" spans="2:32" ht="16.5" customHeight="1">
      <c r="B36" s="909"/>
      <c r="C36" s="36"/>
      <c r="D36" s="45" t="s">
        <v>67</v>
      </c>
      <c r="E36" s="601">
        <f>'5_uproszczony_bilans'!D40</f>
        <v>0</v>
      </c>
      <c r="F36" s="601">
        <f>'5_uproszczony_bilans'!E40</f>
        <v>0</v>
      </c>
      <c r="G36" s="601">
        <f>'5_uproszczony_bilans'!F40</f>
        <v>0</v>
      </c>
      <c r="H36" s="600"/>
      <c r="I36" s="600"/>
      <c r="J36" s="600"/>
      <c r="K36" s="628"/>
      <c r="L36" s="690"/>
      <c r="M36" s="691"/>
      <c r="N36" s="283"/>
      <c r="O36" s="283"/>
      <c r="P36" s="283"/>
      <c r="Q36" s="283"/>
      <c r="R36" s="283"/>
      <c r="S36" s="724"/>
      <c r="T36" s="665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</row>
    <row r="37" spans="2:32">
      <c r="B37" s="909"/>
      <c r="C37" s="36">
        <v>22</v>
      </c>
      <c r="D37" s="45" t="s">
        <v>247</v>
      </c>
      <c r="E37" s="600">
        <f>'5_uproszczony_bilans'!D41</f>
        <v>0</v>
      </c>
      <c r="F37" s="600">
        <f>'5_uproszczony_bilans'!E41</f>
        <v>0</v>
      </c>
      <c r="G37" s="600">
        <f>'5_uproszczony_bilans'!F41</f>
        <v>0</v>
      </c>
      <c r="H37" s="601">
        <f>'5_uproszczony_bilans'!G41</f>
        <v>0</v>
      </c>
      <c r="I37" s="601">
        <f>'5_uproszczony_bilans'!H41</f>
        <v>0</v>
      </c>
      <c r="J37" s="601">
        <f>'5_uproszczony_bilans'!I41</f>
        <v>0</v>
      </c>
      <c r="K37" s="602">
        <f>'5_uproszczony_bilans'!J41</f>
        <v>0</v>
      </c>
      <c r="L37" s="690"/>
      <c r="M37" s="691"/>
      <c r="N37" s="283"/>
      <c r="O37" s="283"/>
      <c r="P37" s="283"/>
      <c r="Q37" s="283"/>
      <c r="R37" s="283"/>
      <c r="S37" s="724"/>
      <c r="T37" s="665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</row>
    <row r="38" spans="2:32">
      <c r="B38" s="909"/>
      <c r="C38" s="36">
        <v>23</v>
      </c>
      <c r="D38" s="57" t="s">
        <v>45</v>
      </c>
      <c r="E38" s="600">
        <f>'5_uproszczony_bilans'!D42</f>
        <v>0</v>
      </c>
      <c r="F38" s="600">
        <f>'5_uproszczony_bilans'!E42</f>
        <v>0</v>
      </c>
      <c r="G38" s="600">
        <f>'5_uproszczony_bilans'!F42</f>
        <v>0</v>
      </c>
      <c r="H38" s="601">
        <f>'5_uproszczony_bilans'!G42</f>
        <v>0</v>
      </c>
      <c r="I38" s="601">
        <f>'5_uproszczony_bilans'!H42</f>
        <v>0</v>
      </c>
      <c r="J38" s="601">
        <f>'5_uproszczony_bilans'!I42</f>
        <v>0</v>
      </c>
      <c r="K38" s="602">
        <f>'5_uproszczony_bilans'!J42</f>
        <v>0</v>
      </c>
      <c r="L38" s="690"/>
      <c r="M38" s="691"/>
      <c r="N38" s="283"/>
      <c r="O38" s="283"/>
      <c r="P38" s="283"/>
      <c r="Q38" s="283"/>
      <c r="R38" s="283"/>
      <c r="S38" s="724"/>
      <c r="T38" s="665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</row>
    <row r="39" spans="2:32">
      <c r="B39" s="909"/>
      <c r="C39" s="58">
        <v>24</v>
      </c>
      <c r="D39" s="43" t="s">
        <v>246</v>
      </c>
      <c r="E39" s="600">
        <f>'5_uproszczony_bilans'!D43</f>
        <v>0</v>
      </c>
      <c r="F39" s="600">
        <f>'5_uproszczony_bilans'!E43</f>
        <v>0</v>
      </c>
      <c r="G39" s="600">
        <f>'5_uproszczony_bilans'!F43</f>
        <v>0</v>
      </c>
      <c r="H39" s="601">
        <f>'5_uproszczony_bilans'!G43</f>
        <v>0</v>
      </c>
      <c r="I39" s="601">
        <f>'5_uproszczony_bilans'!H43</f>
        <v>0</v>
      </c>
      <c r="J39" s="601">
        <f>'5_uproszczony_bilans'!I43</f>
        <v>0</v>
      </c>
      <c r="K39" s="602">
        <f>'5_uproszczony_bilans'!J43</f>
        <v>0</v>
      </c>
      <c r="L39" s="690"/>
      <c r="M39" s="691"/>
      <c r="N39" s="283"/>
      <c r="O39" s="283"/>
      <c r="P39" s="283"/>
      <c r="Q39" s="283"/>
      <c r="R39" s="283"/>
      <c r="S39" s="724"/>
      <c r="T39" s="665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</row>
    <row r="40" spans="2:32">
      <c r="B40" s="910"/>
      <c r="C40" s="58">
        <v>25</v>
      </c>
      <c r="D40" s="43" t="s">
        <v>245</v>
      </c>
      <c r="E40" s="600">
        <f>'5_uproszczony_bilans'!D44</f>
        <v>0</v>
      </c>
      <c r="F40" s="600">
        <f>'5_uproszczony_bilans'!E44</f>
        <v>0</v>
      </c>
      <c r="G40" s="600">
        <f>'5_uproszczony_bilans'!F44</f>
        <v>0</v>
      </c>
      <c r="H40" s="601">
        <f>'5_uproszczony_bilans'!G44</f>
        <v>0</v>
      </c>
      <c r="I40" s="601">
        <f>'5_uproszczony_bilans'!H44</f>
        <v>0</v>
      </c>
      <c r="J40" s="601">
        <f>'5_uproszczony_bilans'!I44</f>
        <v>0</v>
      </c>
      <c r="K40" s="602">
        <f>'5_uproszczony_bilans'!J44</f>
        <v>0</v>
      </c>
      <c r="L40" s="690"/>
      <c r="M40" s="691"/>
      <c r="N40" s="283"/>
      <c r="O40" s="283"/>
      <c r="P40" s="283"/>
      <c r="Q40" s="283"/>
      <c r="R40" s="283"/>
      <c r="S40" s="724"/>
      <c r="T40" s="665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</row>
    <row r="41" spans="2:32" ht="14.45" customHeight="1">
      <c r="B41" s="914" t="s">
        <v>409</v>
      </c>
      <c r="C41" s="59">
        <v>3</v>
      </c>
      <c r="D41" s="61" t="s">
        <v>72</v>
      </c>
      <c r="E41" s="631">
        <f>'6_dane inne'!D9</f>
        <v>0</v>
      </c>
      <c r="F41" s="631">
        <f>'6_dane inne'!E9</f>
        <v>0</v>
      </c>
      <c r="G41" s="631">
        <f>'6_dane inne'!F9</f>
        <v>0</v>
      </c>
      <c r="H41" s="62">
        <f>'6_dane inne'!G9</f>
        <v>0</v>
      </c>
      <c r="I41" s="62">
        <f>'6_dane inne'!H9</f>
        <v>0</v>
      </c>
      <c r="J41" s="62">
        <f>'6_dane inne'!I9</f>
        <v>0</v>
      </c>
      <c r="K41" s="588">
        <f>'6_dane inne'!J9</f>
        <v>0</v>
      </c>
      <c r="L41" s="710"/>
      <c r="M41" s="711"/>
      <c r="N41" s="283"/>
      <c r="O41" s="283"/>
      <c r="P41" s="283"/>
      <c r="Q41" s="283"/>
      <c r="R41" s="283"/>
      <c r="S41" s="724"/>
      <c r="T41" s="665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</row>
    <row r="42" spans="2:32" ht="24.75">
      <c r="B42" s="914"/>
      <c r="C42" s="59">
        <v>4</v>
      </c>
      <c r="D42" s="60" t="s">
        <v>73</v>
      </c>
      <c r="E42" s="631">
        <f>'6_dane inne'!D10</f>
        <v>0</v>
      </c>
      <c r="F42" s="631">
        <f>'6_dane inne'!E10</f>
        <v>0</v>
      </c>
      <c r="G42" s="631">
        <f>'6_dane inne'!F10</f>
        <v>0</v>
      </c>
      <c r="H42" s="62">
        <f>'6_dane inne'!G10</f>
        <v>0</v>
      </c>
      <c r="I42" s="62">
        <f>'6_dane inne'!H10</f>
        <v>0</v>
      </c>
      <c r="J42" s="62">
        <f>'6_dane inne'!I10</f>
        <v>0</v>
      </c>
      <c r="K42" s="588">
        <f>'6_dane inne'!J10</f>
        <v>0</v>
      </c>
      <c r="L42" s="710"/>
      <c r="M42" s="711"/>
      <c r="N42" s="283"/>
      <c r="O42" s="283"/>
      <c r="P42" s="283"/>
      <c r="Q42" s="283"/>
      <c r="R42" s="283"/>
      <c r="S42" s="724"/>
      <c r="T42" s="665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</row>
    <row r="43" spans="2:32" ht="24.75">
      <c r="B43" s="914"/>
      <c r="C43" s="59">
        <v>5</v>
      </c>
      <c r="D43" s="60" t="s">
        <v>74</v>
      </c>
      <c r="E43" s="631">
        <f>'6_dane inne'!D11</f>
        <v>0</v>
      </c>
      <c r="F43" s="631">
        <f>'6_dane inne'!E11</f>
        <v>0</v>
      </c>
      <c r="G43" s="631">
        <f>'6_dane inne'!F11</f>
        <v>0</v>
      </c>
      <c r="H43" s="62">
        <f>'6_dane inne'!G11</f>
        <v>0</v>
      </c>
      <c r="I43" s="62">
        <f>'6_dane inne'!H11</f>
        <v>0</v>
      </c>
      <c r="J43" s="62">
        <f>'6_dane inne'!I11</f>
        <v>0</v>
      </c>
      <c r="K43" s="588">
        <f>'6_dane inne'!J11</f>
        <v>0</v>
      </c>
      <c r="L43" s="710"/>
      <c r="M43" s="711"/>
      <c r="N43" s="283"/>
      <c r="O43" s="283"/>
      <c r="P43" s="283"/>
      <c r="Q43" s="283"/>
      <c r="R43" s="283"/>
      <c r="S43" s="724"/>
      <c r="T43" s="665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</row>
    <row r="44" spans="2:32" ht="24.75">
      <c r="B44" s="914"/>
      <c r="C44" s="21" t="s">
        <v>55</v>
      </c>
      <c r="D44" s="60" t="s">
        <v>332</v>
      </c>
      <c r="E44" s="631">
        <f>'6_dane inne'!D12</f>
        <v>0</v>
      </c>
      <c r="F44" s="631">
        <f>'6_dane inne'!E12</f>
        <v>0</v>
      </c>
      <c r="G44" s="631">
        <f>'6_dane inne'!F12</f>
        <v>0</v>
      </c>
      <c r="H44" s="62">
        <f>'6_dane inne'!G12</f>
        <v>0</v>
      </c>
      <c r="I44" s="62">
        <f>'6_dane inne'!H12</f>
        <v>0</v>
      </c>
      <c r="J44" s="62">
        <f>'6_dane inne'!I12</f>
        <v>0</v>
      </c>
      <c r="K44" s="588">
        <f>'6_dane inne'!J12</f>
        <v>0</v>
      </c>
      <c r="L44" s="710"/>
      <c r="M44" s="711"/>
      <c r="N44" s="283"/>
      <c r="O44" s="283"/>
      <c r="P44" s="283"/>
      <c r="Q44" s="283"/>
      <c r="R44" s="283"/>
      <c r="S44" s="724"/>
      <c r="T44" s="665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</row>
    <row r="45" spans="2:32" ht="17.25" customHeight="1">
      <c r="B45" s="914"/>
      <c r="C45" s="21" t="s">
        <v>56</v>
      </c>
      <c r="D45" s="63" t="s">
        <v>333</v>
      </c>
      <c r="E45" s="631">
        <f>'6_dane inne'!D13</f>
        <v>0</v>
      </c>
      <c r="F45" s="631">
        <f>'6_dane inne'!E13</f>
        <v>0</v>
      </c>
      <c r="G45" s="631">
        <f>'6_dane inne'!F13</f>
        <v>0</v>
      </c>
      <c r="H45" s="62">
        <f>'6_dane inne'!G13</f>
        <v>0</v>
      </c>
      <c r="I45" s="62">
        <f>'6_dane inne'!H13</f>
        <v>0</v>
      </c>
      <c r="J45" s="62">
        <f>'6_dane inne'!I13</f>
        <v>0</v>
      </c>
      <c r="K45" s="588">
        <f>'6_dane inne'!J13</f>
        <v>0</v>
      </c>
      <c r="L45" s="710"/>
      <c r="M45" s="711"/>
      <c r="N45" s="283"/>
      <c r="O45" s="283"/>
      <c r="P45" s="283"/>
      <c r="Q45" s="283"/>
      <c r="R45" s="283"/>
      <c r="S45" s="724"/>
      <c r="T45" s="665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</row>
    <row r="46" spans="2:32" ht="24.75">
      <c r="B46" s="914"/>
      <c r="C46" s="59">
        <v>6</v>
      </c>
      <c r="D46" s="64" t="s">
        <v>259</v>
      </c>
      <c r="E46" s="632"/>
      <c r="F46" s="632"/>
      <c r="G46" s="632"/>
      <c r="H46" s="598">
        <f>'6_dane inne'!G15</f>
        <v>0</v>
      </c>
      <c r="I46" s="598">
        <f>'6_dane inne'!H15</f>
        <v>0</v>
      </c>
      <c r="J46" s="598">
        <f>'6_dane inne'!I15</f>
        <v>0</v>
      </c>
      <c r="K46" s="599">
        <f>'6_dane inne'!J15</f>
        <v>0</v>
      </c>
      <c r="L46" s="712"/>
      <c r="M46" s="713"/>
      <c r="N46" s="283"/>
      <c r="O46" s="283"/>
      <c r="P46" s="283"/>
      <c r="Q46" s="283"/>
      <c r="R46" s="283"/>
      <c r="S46" s="724"/>
      <c r="T46" s="665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</row>
    <row r="47" spans="2:32">
      <c r="B47" s="914"/>
      <c r="C47" s="59">
        <v>7</v>
      </c>
      <c r="D47" s="61" t="s">
        <v>65</v>
      </c>
      <c r="E47" s="632"/>
      <c r="F47" s="632"/>
      <c r="G47" s="632"/>
      <c r="H47" s="598">
        <f>'6_dane inne'!G16</f>
        <v>0</v>
      </c>
      <c r="I47" s="598">
        <f>'6_dane inne'!H16</f>
        <v>0</v>
      </c>
      <c r="J47" s="598">
        <f>'6_dane inne'!I16</f>
        <v>0</v>
      </c>
      <c r="K47" s="599">
        <f>'6_dane inne'!J16</f>
        <v>0</v>
      </c>
      <c r="L47" s="712"/>
      <c r="M47" s="713"/>
      <c r="N47" s="283"/>
      <c r="O47" s="283"/>
      <c r="P47" s="283"/>
      <c r="Q47" s="283"/>
      <c r="R47" s="283"/>
      <c r="S47" s="724"/>
      <c r="T47" s="665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</row>
    <row r="48" spans="2:32">
      <c r="B48" s="914"/>
      <c r="C48" s="59">
        <v>8</v>
      </c>
      <c r="D48" s="61" t="s">
        <v>66</v>
      </c>
      <c r="E48" s="632"/>
      <c r="F48" s="632"/>
      <c r="G48" s="632"/>
      <c r="H48" s="598">
        <f>'6_dane inne'!G17</f>
        <v>0</v>
      </c>
      <c r="I48" s="598">
        <f>'6_dane inne'!H17</f>
        <v>0</v>
      </c>
      <c r="J48" s="598">
        <f>'6_dane inne'!I17</f>
        <v>0</v>
      </c>
      <c r="K48" s="599">
        <f>'6_dane inne'!J17</f>
        <v>0</v>
      </c>
      <c r="L48" s="712"/>
      <c r="M48" s="713"/>
      <c r="N48" s="283"/>
      <c r="O48" s="283"/>
      <c r="P48" s="283"/>
      <c r="Q48" s="283"/>
      <c r="R48" s="283"/>
      <c r="S48" s="724"/>
      <c r="T48" s="665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</row>
    <row r="49" spans="1:32">
      <c r="B49" s="914"/>
      <c r="C49" s="65">
        <v>9</v>
      </c>
      <c r="D49" s="66" t="s">
        <v>69</v>
      </c>
      <c r="E49" s="632">
        <f>'6_dane inne'!D19</f>
        <v>0</v>
      </c>
      <c r="F49" s="632">
        <f>'6_dane inne'!E19</f>
        <v>0</v>
      </c>
      <c r="G49" s="632">
        <f>'6_dane inne'!F19</f>
        <v>0</v>
      </c>
      <c r="H49" s="632">
        <f>'6_dane inne'!G19</f>
        <v>0</v>
      </c>
      <c r="I49" s="632">
        <f>'6_dane inne'!H19</f>
        <v>0</v>
      </c>
      <c r="J49" s="632">
        <f>'6_dane inne'!I19</f>
        <v>0</v>
      </c>
      <c r="K49" s="636">
        <f>'6_dane inne'!J19</f>
        <v>0</v>
      </c>
      <c r="L49" s="714"/>
      <c r="M49" s="715"/>
      <c r="N49" s="283"/>
      <c r="O49" s="283"/>
      <c r="P49" s="283"/>
      <c r="Q49" s="283"/>
      <c r="R49" s="283"/>
      <c r="S49" s="724"/>
      <c r="T49" s="665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</row>
    <row r="50" spans="1:32">
      <c r="B50" s="914"/>
      <c r="C50" s="67" t="s">
        <v>260</v>
      </c>
      <c r="D50" s="61" t="s">
        <v>83</v>
      </c>
      <c r="E50" s="632"/>
      <c r="F50" s="632"/>
      <c r="G50" s="632"/>
      <c r="H50" s="633">
        <f>'6_dane inne'!G20</f>
        <v>0</v>
      </c>
      <c r="I50" s="633">
        <f>'6_dane inne'!H20</f>
        <v>0</v>
      </c>
      <c r="J50" s="633">
        <f>'6_dane inne'!I20</f>
        <v>0</v>
      </c>
      <c r="K50" s="637">
        <f>'6_dane inne'!J20</f>
        <v>0</v>
      </c>
      <c r="L50" s="714"/>
      <c r="M50" s="715"/>
      <c r="N50" s="283"/>
      <c r="O50" s="283"/>
      <c r="P50" s="283"/>
      <c r="Q50" s="283"/>
      <c r="R50" s="283"/>
      <c r="S50" s="724"/>
      <c r="T50" s="665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</row>
    <row r="51" spans="1:32">
      <c r="B51" s="914"/>
      <c r="C51" s="67" t="s">
        <v>261</v>
      </c>
      <c r="D51" s="61" t="s">
        <v>84</v>
      </c>
      <c r="E51" s="633">
        <f>'6_dane inne'!D21</f>
        <v>0</v>
      </c>
      <c r="F51" s="633">
        <f>'6_dane inne'!E21</f>
        <v>0</v>
      </c>
      <c r="G51" s="633">
        <f>'6_dane inne'!F21</f>
        <v>0</v>
      </c>
      <c r="H51" s="633">
        <f>'6_dane inne'!G21</f>
        <v>0</v>
      </c>
      <c r="I51" s="633">
        <f>'6_dane inne'!H21</f>
        <v>0</v>
      </c>
      <c r="J51" s="633">
        <f>'6_dane inne'!I21</f>
        <v>0</v>
      </c>
      <c r="K51" s="637">
        <f>'6_dane inne'!J21</f>
        <v>0</v>
      </c>
      <c r="L51" s="714"/>
      <c r="M51" s="715"/>
      <c r="N51" s="283"/>
      <c r="O51" s="283"/>
      <c r="P51" s="283"/>
      <c r="Q51" s="283"/>
      <c r="R51" s="283"/>
      <c r="S51" s="724"/>
      <c r="T51" s="665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</row>
    <row r="52" spans="1:32" ht="24.75">
      <c r="B52" s="914"/>
      <c r="C52" s="68">
        <v>10</v>
      </c>
      <c r="D52" s="69" t="s">
        <v>314</v>
      </c>
      <c r="E52" s="634">
        <f>'6_dane inne'!D22</f>
        <v>0</v>
      </c>
      <c r="F52" s="634">
        <f>'6_dane inne'!E22</f>
        <v>0</v>
      </c>
      <c r="G52" s="634">
        <f>'6_dane inne'!F22</f>
        <v>0</v>
      </c>
      <c r="H52" s="634">
        <f>'6_dane inne'!G22</f>
        <v>0</v>
      </c>
      <c r="I52" s="634">
        <f>'6_dane inne'!H22</f>
        <v>0</v>
      </c>
      <c r="J52" s="634">
        <f>'6_dane inne'!I22</f>
        <v>0</v>
      </c>
      <c r="K52" s="638">
        <f>'6_dane inne'!J22</f>
        <v>0</v>
      </c>
      <c r="L52" s="716"/>
      <c r="M52" s="717"/>
      <c r="N52" s="283"/>
      <c r="O52" s="283"/>
      <c r="P52" s="283"/>
      <c r="Q52" s="283"/>
      <c r="R52" s="283"/>
      <c r="S52" s="724"/>
      <c r="T52" s="665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</row>
    <row r="53" spans="1:32" ht="24.75">
      <c r="B53" s="914"/>
      <c r="C53" s="59" t="s">
        <v>78</v>
      </c>
      <c r="D53" s="64" t="s">
        <v>82</v>
      </c>
      <c r="E53" s="634"/>
      <c r="F53" s="634"/>
      <c r="G53" s="634"/>
      <c r="H53" s="639">
        <f>'6_dane inne'!G23</f>
        <v>0</v>
      </c>
      <c r="I53" s="639">
        <f>'6_dane inne'!H23</f>
        <v>0</v>
      </c>
      <c r="J53" s="639">
        <f>'6_dane inne'!I23</f>
        <v>0</v>
      </c>
      <c r="K53" s="640">
        <f>'6_dane inne'!J23</f>
        <v>0</v>
      </c>
      <c r="L53" s="718"/>
      <c r="M53" s="719"/>
      <c r="N53" s="283"/>
      <c r="O53" s="283"/>
      <c r="P53" s="283"/>
      <c r="Q53" s="283"/>
      <c r="R53" s="283"/>
      <c r="S53" s="724"/>
      <c r="T53" s="665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</row>
    <row r="54" spans="1:32">
      <c r="B54" s="914"/>
      <c r="C54" s="67" t="s">
        <v>79</v>
      </c>
      <c r="D54" s="61" t="s">
        <v>81</v>
      </c>
      <c r="E54" s="635">
        <f>'6_dane inne'!D24</f>
        <v>0</v>
      </c>
      <c r="F54" s="635">
        <f>'6_dane inne'!E24</f>
        <v>0</v>
      </c>
      <c r="G54" s="635">
        <f>'6_dane inne'!F24</f>
        <v>0</v>
      </c>
      <c r="H54" s="635">
        <f>'6_dane inne'!G24</f>
        <v>0</v>
      </c>
      <c r="I54" s="635">
        <f>'6_dane inne'!H24</f>
        <v>0</v>
      </c>
      <c r="J54" s="635">
        <f>'6_dane inne'!I24</f>
        <v>0</v>
      </c>
      <c r="K54" s="641">
        <f>'6_dane inne'!J24</f>
        <v>0</v>
      </c>
      <c r="L54" s="716"/>
      <c r="M54" s="717"/>
      <c r="N54" s="283"/>
      <c r="O54" s="283"/>
      <c r="P54" s="283"/>
      <c r="Q54" s="283"/>
      <c r="R54" s="283"/>
      <c r="S54" s="724"/>
      <c r="T54" s="665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</row>
    <row r="55" spans="1:32" ht="45">
      <c r="B55" s="914"/>
      <c r="C55" s="567">
        <v>11</v>
      </c>
      <c r="D55" s="568" t="s">
        <v>479</v>
      </c>
      <c r="E55" s="569" t="s">
        <v>480</v>
      </c>
      <c r="F55" s="596">
        <f>'6_dane inne'!E27</f>
        <v>0</v>
      </c>
      <c r="G55" s="569" t="s">
        <v>481</v>
      </c>
      <c r="H55" s="570">
        <f>'6_dane inne'!G27</f>
        <v>0</v>
      </c>
      <c r="I55" s="570">
        <f>'6_dane inne'!H27</f>
        <v>0</v>
      </c>
      <c r="J55" s="570">
        <f>'6_dane inne'!I27</f>
        <v>0</v>
      </c>
      <c r="K55" s="570">
        <f>'6_dane inne'!J27</f>
        <v>0</v>
      </c>
      <c r="L55" s="719"/>
      <c r="M55" s="719"/>
      <c r="N55" s="283"/>
      <c r="O55" s="720">
        <f>H55+I55</f>
        <v>0</v>
      </c>
      <c r="P55" s="721">
        <f>IF(O55&gt;0,1,0)</f>
        <v>0</v>
      </c>
      <c r="Q55" s="283"/>
      <c r="R55" s="723">
        <f>H55+I55+J55+K55</f>
        <v>0</v>
      </c>
      <c r="S55" s="724"/>
      <c r="T55" s="665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</row>
    <row r="56" spans="1:32" ht="45">
      <c r="B56" s="914"/>
      <c r="C56" s="567">
        <v>12</v>
      </c>
      <c r="D56" s="568" t="s">
        <v>482</v>
      </c>
      <c r="E56" s="569" t="s">
        <v>480</v>
      </c>
      <c r="F56" s="596">
        <f>'6_dane inne'!E28</f>
        <v>0</v>
      </c>
      <c r="G56" s="569" t="s">
        <v>481</v>
      </c>
      <c r="H56" s="570">
        <f>'6_dane inne'!G28</f>
        <v>0</v>
      </c>
      <c r="I56" s="570">
        <f>'6_dane inne'!H28</f>
        <v>0</v>
      </c>
      <c r="J56" s="570">
        <f>'6_dane inne'!I28</f>
        <v>0</v>
      </c>
      <c r="K56" s="570">
        <f>'6_dane inne'!J28</f>
        <v>0</v>
      </c>
      <c r="L56" s="719"/>
      <c r="M56" s="719"/>
      <c r="N56" s="283"/>
      <c r="O56" s="720">
        <f t="shared" ref="O56:O57" si="0">H56+I56</f>
        <v>0</v>
      </c>
      <c r="P56" s="721">
        <f t="shared" ref="P56:P57" si="1">IF(O56&gt;0,1,0)</f>
        <v>0</v>
      </c>
      <c r="Q56" s="283"/>
      <c r="R56" s="723">
        <f t="shared" ref="R56:R59" si="2">H56+I56+J56+K56</f>
        <v>0</v>
      </c>
      <c r="S56" s="724"/>
      <c r="T56" s="665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</row>
    <row r="57" spans="1:32">
      <c r="B57" s="914"/>
      <c r="C57" s="567" t="s">
        <v>483</v>
      </c>
      <c r="D57" s="911" t="s">
        <v>484</v>
      </c>
      <c r="E57" s="912"/>
      <c r="F57" s="912"/>
      <c r="G57" s="913"/>
      <c r="H57" s="570">
        <f>'6_dane inne'!G29</f>
        <v>0</v>
      </c>
      <c r="I57" s="570">
        <f>'6_dane inne'!H29</f>
        <v>0</v>
      </c>
      <c r="J57" s="570">
        <f>'6_dane inne'!I29</f>
        <v>0</v>
      </c>
      <c r="K57" s="570">
        <f>'6_dane inne'!J29</f>
        <v>0</v>
      </c>
      <c r="L57" s="717"/>
      <c r="M57" s="717"/>
      <c r="N57" s="283"/>
      <c r="O57" s="720">
        <f t="shared" si="0"/>
        <v>0</v>
      </c>
      <c r="P57" s="721">
        <f t="shared" si="1"/>
        <v>0</v>
      </c>
      <c r="Q57" s="283"/>
      <c r="R57" s="723">
        <f t="shared" si="2"/>
        <v>0</v>
      </c>
      <c r="S57" s="724"/>
      <c r="T57" s="665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</row>
    <row r="58" spans="1:32" s="434" customFormat="1" ht="44.45" customHeight="1">
      <c r="A58" s="283"/>
      <c r="B58" s="914"/>
      <c r="C58" s="567">
        <v>13</v>
      </c>
      <c r="D58" s="568" t="s">
        <v>485</v>
      </c>
      <c r="E58" s="569" t="s">
        <v>480</v>
      </c>
      <c r="F58" s="596">
        <f>'6_dane inne'!E30</f>
        <v>0</v>
      </c>
      <c r="G58" s="569" t="s">
        <v>481</v>
      </c>
      <c r="H58" s="570">
        <f>'6_dane inne'!G30</f>
        <v>0</v>
      </c>
      <c r="I58" s="570">
        <f>'6_dane inne'!H30</f>
        <v>0</v>
      </c>
      <c r="J58" s="570">
        <v>0</v>
      </c>
      <c r="K58" s="570">
        <v>0</v>
      </c>
      <c r="L58" s="283"/>
      <c r="M58" s="283"/>
      <c r="N58" s="283"/>
      <c r="O58" s="283"/>
      <c r="P58" s="721">
        <f>P55+P56+P57</f>
        <v>0</v>
      </c>
      <c r="Q58" s="283"/>
      <c r="R58" s="723">
        <f t="shared" si="2"/>
        <v>0</v>
      </c>
      <c r="S58" s="724"/>
      <c r="T58" s="665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</row>
    <row r="59" spans="1:32" s="434" customFormat="1" ht="60">
      <c r="A59" s="283"/>
      <c r="B59" s="914"/>
      <c r="C59" s="567">
        <v>14</v>
      </c>
      <c r="D59" s="568" t="s">
        <v>486</v>
      </c>
      <c r="E59" s="571" t="s">
        <v>487</v>
      </c>
      <c r="F59" s="596">
        <f>'6_dane inne'!E31</f>
        <v>0</v>
      </c>
      <c r="G59" s="571" t="s">
        <v>488</v>
      </c>
      <c r="H59" s="570">
        <f>'6_dane inne'!G31</f>
        <v>0</v>
      </c>
      <c r="I59" s="570">
        <f>'6_dane inne'!H31</f>
        <v>0</v>
      </c>
      <c r="J59" s="570">
        <f>'6_dane inne'!I31</f>
        <v>0</v>
      </c>
      <c r="K59" s="570">
        <f>'6_dane inne'!J31</f>
        <v>0</v>
      </c>
      <c r="L59" s="283"/>
      <c r="M59" s="283"/>
      <c r="N59" s="283"/>
      <c r="O59" s="283"/>
      <c r="P59" s="721">
        <f>IF(P58&gt;1,1,0)</f>
        <v>0</v>
      </c>
      <c r="Q59" s="722" t="str">
        <f>IF(P59=1,"tak","nie")</f>
        <v>nie</v>
      </c>
      <c r="R59" s="723">
        <f t="shared" si="2"/>
        <v>0</v>
      </c>
      <c r="S59" s="724"/>
      <c r="T59" s="665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</row>
    <row r="60" spans="1:32" s="434" customFormat="1">
      <c r="A60" s="283"/>
      <c r="B60" s="914"/>
      <c r="C60" s="574">
        <v>15</v>
      </c>
      <c r="D60" s="575" t="s">
        <v>506</v>
      </c>
      <c r="E60" s="595">
        <f>'6_dane inne'!D33</f>
        <v>0</v>
      </c>
      <c r="F60" s="595">
        <f>'6_dane inne'!E33</f>
        <v>0</v>
      </c>
      <c r="G60" s="595">
        <f>'6_dane inne'!F33</f>
        <v>0</v>
      </c>
      <c r="H60" s="597">
        <f>'6_dane inne'!G33</f>
        <v>0</v>
      </c>
      <c r="I60" s="597">
        <f>'6_dane inne'!H33</f>
        <v>0</v>
      </c>
      <c r="J60" s="597">
        <f>'6_dane inne'!I33</f>
        <v>0</v>
      </c>
      <c r="K60" s="597">
        <v>0</v>
      </c>
      <c r="L60" s="283"/>
      <c r="M60" s="283"/>
      <c r="N60" s="283"/>
      <c r="O60" s="283"/>
      <c r="P60" s="283"/>
      <c r="Q60" s="283"/>
      <c r="R60" s="283"/>
      <c r="S60" s="724"/>
      <c r="T60" s="665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</row>
    <row r="61" spans="1:32" s="434" customFormat="1" ht="10.15" customHeight="1">
      <c r="A61" s="283"/>
      <c r="B61" s="283"/>
      <c r="C61" s="576"/>
      <c r="D61" s="577"/>
      <c r="E61" s="572"/>
      <c r="F61" s="572"/>
      <c r="G61" s="572"/>
      <c r="H61" s="573"/>
      <c r="I61" s="573"/>
      <c r="J61" s="573"/>
      <c r="K61" s="573"/>
      <c r="L61" s="283"/>
      <c r="M61" s="283"/>
      <c r="N61" s="283"/>
      <c r="O61" s="283"/>
      <c r="P61" s="283"/>
      <c r="Q61" s="283"/>
      <c r="R61" s="283"/>
      <c r="S61" s="665"/>
      <c r="T61" s="665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</row>
    <row r="62" spans="1:32" s="434" customFormat="1" ht="7.9" customHeight="1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665"/>
      <c r="T62" s="665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</row>
    <row r="63" spans="1:32" s="434" customFormat="1" ht="28.9" customHeight="1">
      <c r="A63" s="283"/>
      <c r="B63" s="584"/>
      <c r="C63" s="578" t="s">
        <v>315</v>
      </c>
      <c r="D63" s="579"/>
      <c r="E63" s="580" t="s">
        <v>316</v>
      </c>
      <c r="F63" s="581"/>
      <c r="G63" s="582"/>
      <c r="H63" s="582"/>
      <c r="I63" s="582"/>
      <c r="J63" s="582"/>
      <c r="K63" s="583"/>
      <c r="L63" s="283"/>
      <c r="M63" s="283"/>
      <c r="N63" s="283"/>
      <c r="O63" s="283"/>
      <c r="P63" s="283"/>
      <c r="Q63" s="283"/>
      <c r="R63" s="283"/>
      <c r="S63" s="665"/>
      <c r="T63" s="665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</row>
    <row r="64" spans="1:32" s="434" customForma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665"/>
      <c r="T64" s="665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</row>
    <row r="65" spans="1:32" s="434" customForma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665"/>
      <c r="T65" s="665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</row>
    <row r="66" spans="1:32" s="434" customFormat="1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665"/>
      <c r="T66" s="665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</row>
    <row r="67" spans="1:32" s="434" customFormat="1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665"/>
      <c r="T67" s="665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</row>
    <row r="68" spans="1:32" s="434" customForma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665"/>
      <c r="T68" s="665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</row>
    <row r="69" spans="1:32" s="434" customForma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665"/>
      <c r="T69" s="665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</row>
    <row r="70" spans="1:32" s="434" customForma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665"/>
      <c r="T70" s="665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</row>
    <row r="71" spans="1:32" s="434" customFormat="1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665"/>
      <c r="T71" s="665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</row>
    <row r="72" spans="1:32" s="434" customFormat="1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665"/>
      <c r="T72" s="665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</row>
    <row r="73" spans="1:32" s="434" customFormat="1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665"/>
      <c r="T73" s="665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</row>
    <row r="74" spans="1:32" s="434" customFormat="1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665"/>
      <c r="T74" s="665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</row>
    <row r="75" spans="1:32" s="434" customFormat="1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665"/>
      <c r="T75" s="665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</row>
    <row r="76" spans="1:32" s="434" customFormat="1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665"/>
      <c r="T76" s="665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</row>
    <row r="77" spans="1:32" s="434" customFormat="1">
      <c r="A77" s="283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665"/>
      <c r="T77" s="665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</row>
    <row r="78" spans="1:32" s="434" customFormat="1">
      <c r="A78" s="283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665"/>
      <c r="T78" s="665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</row>
    <row r="79" spans="1:32" s="434" customFormat="1">
      <c r="A79" s="283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665"/>
      <c r="T79" s="665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</row>
    <row r="80" spans="1:32" s="434" customFormat="1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665"/>
      <c r="T80" s="665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</row>
    <row r="81" spans="1:32" s="434" customFormat="1">
      <c r="A81" s="283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665"/>
      <c r="T81" s="665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</row>
    <row r="82" spans="1:32" s="434" customFormat="1">
      <c r="A82" s="283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665"/>
      <c r="T82" s="665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</row>
    <row r="83" spans="1:32" s="434" customFormat="1">
      <c r="A83" s="283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665"/>
      <c r="T83" s="665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</row>
    <row r="84" spans="1:32" s="434" customFormat="1">
      <c r="A84" s="283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665"/>
      <c r="T84" s="665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</row>
    <row r="85" spans="1:32" s="434" customFormat="1">
      <c r="A85" s="283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665"/>
      <c r="T85" s="665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</row>
    <row r="86" spans="1:32" s="434" customFormat="1">
      <c r="A86" s="283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665"/>
      <c r="T86" s="665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</row>
    <row r="87" spans="1:32" s="434" customFormat="1">
      <c r="A87" s="283"/>
      <c r="S87" s="666"/>
      <c r="T87" s="666"/>
    </row>
    <row r="88" spans="1:32" s="434" customFormat="1">
      <c r="A88" s="283"/>
      <c r="S88" s="666"/>
      <c r="T88" s="666"/>
    </row>
    <row r="89" spans="1:32" s="434" customFormat="1">
      <c r="A89" s="283"/>
      <c r="S89" s="666"/>
      <c r="T89" s="666"/>
    </row>
    <row r="90" spans="1:32" s="434" customFormat="1">
      <c r="A90" s="283"/>
      <c r="S90" s="666"/>
      <c r="T90" s="666"/>
    </row>
    <row r="91" spans="1:32" s="434" customFormat="1">
      <c r="A91" s="283"/>
      <c r="S91" s="666"/>
      <c r="T91" s="666"/>
    </row>
    <row r="92" spans="1:32" s="434" customFormat="1">
      <c r="A92" s="283"/>
      <c r="S92" s="666"/>
      <c r="T92" s="666"/>
    </row>
    <row r="93" spans="1:32" s="434" customFormat="1">
      <c r="A93" s="283"/>
      <c r="S93" s="666"/>
      <c r="T93" s="666"/>
    </row>
    <row r="94" spans="1:32" s="434" customFormat="1">
      <c r="A94" s="283"/>
      <c r="S94" s="666"/>
      <c r="T94" s="666"/>
    </row>
  </sheetData>
  <sheetProtection algorithmName="SHA-512" hashValue="0E1G9MTQjC1X3nUtjFSCZx6fz6fTOBUhLdxg9Xg3F3L7q+zU1ix18LN1w52B6GlDk6W5ek0w17ou2H9YUrW9CA==" saltValue="Yg1rZL+Z/ndH5U+tp0ABtg==" spinCount="100000" sheet="1" objects="1" scenarios="1" formatCells="0" formatRows="0"/>
  <mergeCells count="23">
    <mergeCell ref="B32:B40"/>
    <mergeCell ref="D57:G57"/>
    <mergeCell ref="B41:B60"/>
    <mergeCell ref="B3:B5"/>
    <mergeCell ref="C3:C5"/>
    <mergeCell ref="D3:D5"/>
    <mergeCell ref="D30:G30"/>
    <mergeCell ref="D24:G24"/>
    <mergeCell ref="D26:G26"/>
    <mergeCell ref="D27:G27"/>
    <mergeCell ref="B6:B19"/>
    <mergeCell ref="B20:B31"/>
    <mergeCell ref="D20:G20"/>
    <mergeCell ref="D21:G21"/>
    <mergeCell ref="D22:G22"/>
    <mergeCell ref="D23:G23"/>
    <mergeCell ref="J4:J5"/>
    <mergeCell ref="K4:K5"/>
    <mergeCell ref="D29:G29"/>
    <mergeCell ref="D31:G31"/>
    <mergeCell ref="E4:E5"/>
    <mergeCell ref="F4:F5"/>
    <mergeCell ref="I4:I5"/>
  </mergeCells>
  <phoneticPr fontId="0" type="noConversion"/>
  <pageMargins left="1.299212598425197" right="0.70866141732283472" top="0.94488188976377963" bottom="0.74803149606299213" header="0.31496062992125984" footer="0.31496062992125984"/>
  <pageSetup paperSize="9" scale="3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showGridLines="0" workbookViewId="0">
      <selection activeCell="B64" sqref="B64"/>
    </sheetView>
  </sheetViews>
  <sheetFormatPr defaultRowHeight="15"/>
  <cols>
    <col min="1" max="1" width="7.42578125" customWidth="1"/>
    <col min="2" max="2" width="164.85546875" customWidth="1"/>
  </cols>
  <sheetData>
    <row r="1" spans="2:9" ht="9.75" customHeight="1"/>
    <row r="2" spans="2:9" ht="28.5" customHeight="1">
      <c r="B2" s="114" t="s">
        <v>342</v>
      </c>
      <c r="C2" s="110"/>
      <c r="D2" s="110"/>
      <c r="E2" s="110"/>
      <c r="F2" s="110"/>
      <c r="G2" s="110"/>
      <c r="H2" s="110"/>
      <c r="I2" s="110"/>
    </row>
    <row r="3" spans="2:9">
      <c r="B3" s="111" t="s">
        <v>343</v>
      </c>
      <c r="C3" s="110"/>
      <c r="D3" s="110"/>
      <c r="E3" s="110"/>
      <c r="F3" s="110"/>
      <c r="G3" s="110"/>
      <c r="H3" s="110"/>
      <c r="I3" s="110"/>
    </row>
    <row r="4" spans="2:9">
      <c r="B4" s="112" t="s">
        <v>344</v>
      </c>
      <c r="C4" s="110"/>
      <c r="D4" s="110"/>
      <c r="E4" s="110"/>
      <c r="F4" s="110"/>
      <c r="G4" s="110"/>
      <c r="H4" s="110"/>
      <c r="I4" s="110"/>
    </row>
    <row r="5" spans="2:9">
      <c r="B5" s="112" t="s">
        <v>345</v>
      </c>
      <c r="C5" s="110"/>
      <c r="D5" s="110"/>
      <c r="E5" s="110"/>
      <c r="F5" s="110"/>
      <c r="G5" s="110"/>
      <c r="H5" s="110"/>
      <c r="I5" s="110"/>
    </row>
    <row r="6" spans="2:9">
      <c r="B6" s="112" t="s">
        <v>346</v>
      </c>
      <c r="C6" s="110"/>
      <c r="D6" s="110"/>
      <c r="E6" s="110"/>
      <c r="F6" s="110"/>
      <c r="G6" s="110"/>
      <c r="H6" s="110"/>
      <c r="I6" s="110"/>
    </row>
    <row r="7" spans="2:9">
      <c r="B7" s="112" t="s">
        <v>347</v>
      </c>
      <c r="C7" s="110"/>
      <c r="D7" s="110"/>
      <c r="E7" s="110"/>
      <c r="F7" s="110"/>
      <c r="G7" s="110"/>
      <c r="H7" s="110"/>
      <c r="I7" s="110"/>
    </row>
    <row r="8" spans="2:9" ht="30">
      <c r="B8" s="112" t="s">
        <v>348</v>
      </c>
      <c r="C8" s="110"/>
      <c r="D8" s="110"/>
      <c r="E8" s="110"/>
      <c r="F8" s="110"/>
      <c r="G8" s="110"/>
      <c r="H8" s="110"/>
      <c r="I8" s="110"/>
    </row>
    <row r="9" spans="2:9">
      <c r="B9" s="111" t="s">
        <v>349</v>
      </c>
      <c r="C9" s="110"/>
      <c r="D9" s="110"/>
      <c r="E9" s="110"/>
      <c r="F9" s="110"/>
      <c r="G9" s="110"/>
      <c r="H9" s="110"/>
      <c r="I9" s="110"/>
    </row>
    <row r="10" spans="2:9">
      <c r="B10" s="112" t="s">
        <v>350</v>
      </c>
      <c r="C10" s="110"/>
      <c r="D10" s="110"/>
      <c r="E10" s="110"/>
      <c r="F10" s="110"/>
      <c r="G10" s="110"/>
      <c r="H10" s="110"/>
      <c r="I10" s="110"/>
    </row>
    <row r="11" spans="2:9">
      <c r="B11" s="112" t="s">
        <v>351</v>
      </c>
      <c r="C11" s="110"/>
      <c r="D11" s="110"/>
      <c r="E11" s="110"/>
      <c r="F11" s="110"/>
      <c r="G11" s="110"/>
      <c r="H11" s="110"/>
      <c r="I11" s="110"/>
    </row>
    <row r="12" spans="2:9">
      <c r="B12" s="112" t="s">
        <v>352</v>
      </c>
      <c r="C12" s="110"/>
      <c r="D12" s="110"/>
      <c r="E12" s="110"/>
      <c r="F12" s="110"/>
      <c r="G12" s="110"/>
      <c r="H12" s="110"/>
      <c r="I12" s="110"/>
    </row>
    <row r="13" spans="2:9">
      <c r="B13" s="112" t="s">
        <v>353</v>
      </c>
      <c r="C13" s="110"/>
      <c r="D13" s="110"/>
      <c r="E13" s="110"/>
      <c r="F13" s="110"/>
      <c r="G13" s="110"/>
      <c r="H13" s="110"/>
      <c r="I13" s="110"/>
    </row>
    <row r="14" spans="2:9">
      <c r="B14" s="112" t="s">
        <v>354</v>
      </c>
      <c r="C14" s="110"/>
      <c r="D14" s="110"/>
      <c r="E14" s="110"/>
      <c r="F14" s="110"/>
      <c r="G14" s="110"/>
      <c r="H14" s="110"/>
      <c r="I14" s="110"/>
    </row>
    <row r="15" spans="2:9">
      <c r="B15" s="112" t="s">
        <v>355</v>
      </c>
      <c r="C15" s="110"/>
      <c r="D15" s="110"/>
      <c r="E15" s="110"/>
      <c r="F15" s="110"/>
      <c r="G15" s="110"/>
      <c r="H15" s="110"/>
      <c r="I15" s="110"/>
    </row>
    <row r="16" spans="2:9">
      <c r="B16" s="112" t="s">
        <v>356</v>
      </c>
      <c r="C16" s="110"/>
      <c r="D16" s="110"/>
      <c r="E16" s="110"/>
      <c r="F16" s="110"/>
      <c r="G16" s="110"/>
      <c r="H16" s="110"/>
      <c r="I16" s="110"/>
    </row>
    <row r="17" spans="2:9">
      <c r="B17" s="112" t="s">
        <v>357</v>
      </c>
      <c r="C17" s="110"/>
      <c r="D17" s="110"/>
      <c r="E17" s="110"/>
      <c r="F17" s="110"/>
      <c r="G17" s="110"/>
      <c r="H17" s="110"/>
      <c r="I17" s="110"/>
    </row>
    <row r="18" spans="2:9" ht="25.5">
      <c r="B18" s="592" t="s">
        <v>489</v>
      </c>
      <c r="C18" s="110"/>
      <c r="D18" s="110"/>
      <c r="E18" s="110"/>
      <c r="F18" s="110"/>
      <c r="G18" s="110"/>
      <c r="H18" s="110"/>
      <c r="I18" s="110"/>
    </row>
    <row r="19" spans="2:9">
      <c r="B19" s="112" t="s">
        <v>358</v>
      </c>
      <c r="C19" s="110"/>
      <c r="D19" s="110"/>
      <c r="E19" s="110"/>
      <c r="F19" s="110"/>
      <c r="G19" s="110"/>
      <c r="H19" s="110"/>
      <c r="I19" s="110"/>
    </row>
    <row r="20" spans="2:9" ht="30">
      <c r="B20" s="112" t="s">
        <v>359</v>
      </c>
      <c r="C20" s="110"/>
      <c r="D20" s="110"/>
      <c r="E20" s="110"/>
      <c r="F20" s="110"/>
      <c r="G20" s="110"/>
      <c r="H20" s="110"/>
      <c r="I20" s="110"/>
    </row>
    <row r="21" spans="2:9">
      <c r="B21" s="112" t="s">
        <v>360</v>
      </c>
      <c r="C21" s="110"/>
      <c r="D21" s="110"/>
      <c r="E21" s="110"/>
      <c r="F21" s="110"/>
      <c r="G21" s="110"/>
      <c r="H21" s="110"/>
      <c r="I21" s="110"/>
    </row>
    <row r="22" spans="2:9">
      <c r="B22" s="112" t="s">
        <v>361</v>
      </c>
      <c r="C22" s="110"/>
      <c r="D22" s="110"/>
      <c r="E22" s="110"/>
      <c r="F22" s="110"/>
      <c r="G22" s="110"/>
      <c r="H22" s="110"/>
      <c r="I22" s="110"/>
    </row>
    <row r="23" spans="2:9">
      <c r="B23" s="111" t="s">
        <v>362</v>
      </c>
      <c r="C23" s="110"/>
      <c r="D23" s="110"/>
      <c r="E23" s="110"/>
      <c r="F23" s="110"/>
      <c r="G23" s="110"/>
      <c r="H23" s="110"/>
      <c r="I23" s="110"/>
    </row>
    <row r="24" spans="2:9">
      <c r="B24" s="112" t="s">
        <v>363</v>
      </c>
      <c r="C24" s="110"/>
      <c r="D24" s="110"/>
      <c r="E24" s="110"/>
      <c r="F24" s="110"/>
      <c r="G24" s="110"/>
      <c r="H24" s="110"/>
      <c r="I24" s="110"/>
    </row>
    <row r="25" spans="2:9">
      <c r="B25" s="112" t="s">
        <v>364</v>
      </c>
      <c r="C25" s="110"/>
      <c r="D25" s="110"/>
      <c r="E25" s="110"/>
      <c r="F25" s="110"/>
      <c r="G25" s="110"/>
      <c r="H25" s="110"/>
      <c r="I25" s="110"/>
    </row>
    <row r="26" spans="2:9" ht="45">
      <c r="B26" s="112" t="s">
        <v>365</v>
      </c>
      <c r="C26" s="110"/>
      <c r="D26" s="110"/>
      <c r="E26" s="110"/>
      <c r="F26" s="110"/>
      <c r="G26" s="110"/>
      <c r="H26" s="110"/>
      <c r="I26" s="110"/>
    </row>
    <row r="27" spans="2:9" ht="30">
      <c r="B27" s="112" t="s">
        <v>366</v>
      </c>
      <c r="C27" s="110"/>
      <c r="D27" s="110"/>
      <c r="E27" s="110"/>
      <c r="F27" s="110"/>
      <c r="G27" s="110"/>
      <c r="H27" s="110"/>
      <c r="I27" s="110"/>
    </row>
    <row r="28" spans="2:9" ht="19.899999999999999" customHeight="1">
      <c r="B28" s="593" t="s">
        <v>490</v>
      </c>
      <c r="C28" s="110"/>
      <c r="D28" s="110"/>
      <c r="E28" s="110"/>
      <c r="F28" s="110"/>
      <c r="G28" s="110"/>
      <c r="H28" s="110"/>
      <c r="I28" s="110"/>
    </row>
    <row r="29" spans="2:9" ht="30">
      <c r="B29" s="593" t="s">
        <v>491</v>
      </c>
      <c r="C29" s="110"/>
      <c r="D29" s="110"/>
      <c r="E29" s="110"/>
      <c r="F29" s="110"/>
      <c r="G29" s="110"/>
      <c r="H29" s="110"/>
      <c r="I29" s="110"/>
    </row>
    <row r="30" spans="2:9">
      <c r="B30" s="593" t="s">
        <v>492</v>
      </c>
      <c r="C30" s="110"/>
      <c r="D30" s="110"/>
      <c r="E30" s="110"/>
      <c r="F30" s="110"/>
      <c r="G30" s="110"/>
      <c r="H30" s="110"/>
      <c r="I30" s="110"/>
    </row>
    <row r="31" spans="2:9">
      <c r="B31" s="593" t="s">
        <v>367</v>
      </c>
      <c r="C31" s="110"/>
      <c r="D31" s="110"/>
      <c r="E31" s="110"/>
      <c r="F31" s="110"/>
      <c r="G31" s="110"/>
      <c r="H31" s="110"/>
      <c r="I31" s="110"/>
    </row>
    <row r="32" spans="2:9">
      <c r="B32" s="593" t="s">
        <v>493</v>
      </c>
      <c r="C32" s="110"/>
      <c r="D32" s="110"/>
      <c r="E32" s="110"/>
      <c r="F32" s="110"/>
      <c r="G32" s="110"/>
      <c r="H32" s="110"/>
      <c r="I32" s="110"/>
    </row>
    <row r="33" spans="2:9">
      <c r="B33" s="593" t="s">
        <v>494</v>
      </c>
      <c r="C33" s="110"/>
      <c r="D33" s="110"/>
      <c r="E33" s="110"/>
      <c r="F33" s="110"/>
      <c r="G33" s="110"/>
      <c r="H33" s="110"/>
      <c r="I33" s="110"/>
    </row>
    <row r="34" spans="2:9">
      <c r="B34" s="593" t="s">
        <v>495</v>
      </c>
      <c r="C34" s="110"/>
      <c r="D34" s="110"/>
      <c r="E34" s="110"/>
      <c r="F34" s="110"/>
      <c r="G34" s="110"/>
      <c r="H34" s="110"/>
      <c r="I34" s="110"/>
    </row>
    <row r="35" spans="2:9">
      <c r="B35" s="593" t="s">
        <v>496</v>
      </c>
      <c r="C35" s="110"/>
      <c r="D35" s="110"/>
      <c r="E35" s="110"/>
      <c r="F35" s="110"/>
      <c r="G35" s="110"/>
      <c r="H35" s="110"/>
      <c r="I35" s="110"/>
    </row>
    <row r="36" spans="2:9" ht="30">
      <c r="B36" s="112" t="s">
        <v>368</v>
      </c>
      <c r="C36" s="110"/>
      <c r="D36" s="110"/>
      <c r="E36" s="110"/>
      <c r="F36" s="110"/>
      <c r="G36" s="110"/>
      <c r="H36" s="110"/>
      <c r="I36" s="110"/>
    </row>
    <row r="37" spans="2:9">
      <c r="B37" s="112" t="s">
        <v>369</v>
      </c>
      <c r="C37" s="110"/>
      <c r="D37" s="110"/>
      <c r="E37" s="110"/>
      <c r="F37" s="110"/>
      <c r="G37" s="110"/>
      <c r="H37" s="110"/>
      <c r="I37" s="110"/>
    </row>
    <row r="38" spans="2:9">
      <c r="B38" s="112" t="s">
        <v>370</v>
      </c>
      <c r="C38" s="110"/>
      <c r="D38" s="110"/>
      <c r="E38" s="110"/>
      <c r="F38" s="110"/>
      <c r="G38" s="110"/>
      <c r="H38" s="110"/>
      <c r="I38" s="110"/>
    </row>
    <row r="39" spans="2:9">
      <c r="B39" s="112" t="s">
        <v>371</v>
      </c>
      <c r="C39" s="110"/>
      <c r="D39" s="110"/>
      <c r="E39" s="110"/>
      <c r="F39" s="110"/>
      <c r="G39" s="110"/>
      <c r="H39" s="110"/>
      <c r="I39" s="110"/>
    </row>
    <row r="40" spans="2:9">
      <c r="B40" s="111" t="s">
        <v>372</v>
      </c>
      <c r="C40" s="110"/>
      <c r="D40" s="110"/>
      <c r="E40" s="110"/>
      <c r="F40" s="110"/>
      <c r="G40" s="110"/>
      <c r="H40" s="110"/>
      <c r="I40" s="110"/>
    </row>
    <row r="41" spans="2:9">
      <c r="B41" s="112" t="s">
        <v>373</v>
      </c>
      <c r="C41" s="110"/>
      <c r="D41" s="110"/>
      <c r="E41" s="110"/>
      <c r="F41" s="110"/>
      <c r="G41" s="110"/>
      <c r="H41" s="110"/>
      <c r="I41" s="110"/>
    </row>
    <row r="42" spans="2:9">
      <c r="B42" s="112" t="s">
        <v>374</v>
      </c>
      <c r="C42" s="110"/>
      <c r="D42" s="110"/>
      <c r="E42" s="110"/>
      <c r="F42" s="110"/>
      <c r="G42" s="110"/>
      <c r="H42" s="110"/>
      <c r="I42" s="110"/>
    </row>
    <row r="43" spans="2:9">
      <c r="B43" s="112" t="s">
        <v>375</v>
      </c>
      <c r="C43" s="110"/>
      <c r="D43" s="110"/>
      <c r="E43" s="110"/>
      <c r="F43" s="110"/>
      <c r="G43" s="110"/>
      <c r="H43" s="110"/>
      <c r="I43" s="110"/>
    </row>
    <row r="44" spans="2:9">
      <c r="B44" s="112" t="s">
        <v>376</v>
      </c>
      <c r="C44" s="110"/>
      <c r="D44" s="110"/>
      <c r="E44" s="110"/>
      <c r="F44" s="110"/>
      <c r="G44" s="110"/>
      <c r="H44" s="110"/>
      <c r="I44" s="110"/>
    </row>
    <row r="45" spans="2:9" ht="30">
      <c r="B45" s="119" t="s">
        <v>499</v>
      </c>
      <c r="C45" s="110"/>
      <c r="D45" s="110"/>
      <c r="E45" s="110"/>
      <c r="F45" s="110"/>
      <c r="G45" s="110"/>
      <c r="H45" s="110"/>
      <c r="I45" s="110"/>
    </row>
    <row r="46" spans="2:9" ht="60">
      <c r="B46" s="119" t="s">
        <v>500</v>
      </c>
      <c r="C46" s="110"/>
      <c r="D46" s="110"/>
      <c r="E46" s="110"/>
      <c r="F46" s="110"/>
      <c r="G46" s="110"/>
      <c r="H46" s="110"/>
      <c r="I46" s="110"/>
    </row>
    <row r="47" spans="2:9">
      <c r="B47" s="112" t="s">
        <v>377</v>
      </c>
      <c r="C47" s="110"/>
      <c r="D47" s="110"/>
      <c r="E47" s="110"/>
      <c r="F47" s="110"/>
      <c r="G47" s="110"/>
      <c r="H47" s="110"/>
      <c r="I47" s="110"/>
    </row>
    <row r="48" spans="2:9">
      <c r="B48" s="112" t="s">
        <v>378</v>
      </c>
      <c r="C48" s="110"/>
      <c r="D48" s="110"/>
      <c r="E48" s="110"/>
      <c r="F48" s="110"/>
      <c r="G48" s="110"/>
      <c r="H48" s="110"/>
      <c r="I48" s="110"/>
    </row>
    <row r="49" spans="2:9">
      <c r="B49" s="112" t="s">
        <v>379</v>
      </c>
      <c r="C49" s="110"/>
      <c r="D49" s="110"/>
      <c r="E49" s="110"/>
      <c r="F49" s="110"/>
      <c r="G49" s="110"/>
      <c r="H49" s="110"/>
      <c r="I49" s="110"/>
    </row>
    <row r="50" spans="2:9">
      <c r="B50" s="112" t="s">
        <v>380</v>
      </c>
      <c r="C50" s="110"/>
      <c r="D50" s="110"/>
      <c r="E50" s="110"/>
      <c r="F50" s="110"/>
      <c r="G50" s="110"/>
      <c r="H50" s="110"/>
      <c r="I50" s="110"/>
    </row>
    <row r="51" spans="2:9">
      <c r="B51" s="112"/>
      <c r="C51" s="110"/>
      <c r="D51" s="110"/>
      <c r="E51" s="110"/>
      <c r="F51" s="110"/>
      <c r="G51" s="110"/>
      <c r="H51" s="110"/>
      <c r="I51" s="110"/>
    </row>
    <row r="52" spans="2:9" ht="30">
      <c r="B52" s="119" t="s">
        <v>501</v>
      </c>
      <c r="C52" s="110"/>
      <c r="D52" s="110"/>
      <c r="E52" s="110"/>
      <c r="F52" s="110"/>
      <c r="G52" s="110"/>
      <c r="H52" s="110"/>
      <c r="I52" s="110"/>
    </row>
    <row r="53" spans="2:9" ht="45">
      <c r="B53" s="119" t="s">
        <v>502</v>
      </c>
      <c r="C53" s="110"/>
      <c r="D53" s="110"/>
      <c r="E53" s="110"/>
      <c r="F53" s="110"/>
      <c r="G53" s="110"/>
      <c r="H53" s="110"/>
      <c r="I53" s="110"/>
    </row>
    <row r="54" spans="2:9" ht="45">
      <c r="B54" s="119" t="s">
        <v>503</v>
      </c>
      <c r="C54" s="110"/>
      <c r="D54" s="110"/>
      <c r="E54" s="110"/>
      <c r="F54" s="110"/>
      <c r="G54" s="110"/>
      <c r="H54" s="110"/>
      <c r="I54" s="110"/>
    </row>
    <row r="55" spans="2:9" ht="30">
      <c r="B55" s="112" t="s">
        <v>381</v>
      </c>
      <c r="C55" s="110"/>
      <c r="D55" s="110"/>
      <c r="E55" s="110"/>
      <c r="F55" s="110"/>
      <c r="G55" s="110"/>
      <c r="H55" s="110"/>
      <c r="I55" s="110"/>
    </row>
    <row r="56" spans="2:9" ht="13.15" hidden="1" customHeight="1">
      <c r="B56" s="112"/>
      <c r="C56" s="110"/>
      <c r="D56" s="110"/>
      <c r="E56" s="110"/>
      <c r="F56" s="110"/>
      <c r="G56" s="110"/>
      <c r="H56" s="110"/>
      <c r="I56" s="110"/>
    </row>
    <row r="57" spans="2:9" ht="13.15" hidden="1" customHeight="1">
      <c r="B57" s="111"/>
      <c r="C57" s="110"/>
      <c r="D57" s="110"/>
      <c r="E57" s="110"/>
      <c r="F57" s="110"/>
      <c r="G57" s="110"/>
      <c r="H57" s="110"/>
      <c r="I57" s="110"/>
    </row>
    <row r="58" spans="2:9" ht="13.15" hidden="1" customHeight="1">
      <c r="B58" s="115"/>
      <c r="C58" s="115"/>
      <c r="D58" s="113"/>
      <c r="E58" s="113"/>
      <c r="F58" s="113"/>
      <c r="G58" s="113"/>
      <c r="H58" s="113"/>
      <c r="I58" s="113"/>
    </row>
    <row r="59" spans="2:9" ht="13.15" hidden="1" customHeight="1">
      <c r="B59" s="115"/>
      <c r="C59" s="115"/>
      <c r="D59" s="113"/>
      <c r="E59" s="113"/>
      <c r="F59" s="113"/>
      <c r="G59" s="113"/>
      <c r="H59" s="113"/>
      <c r="I59" s="113"/>
    </row>
    <row r="60" spans="2:9" ht="13.15" hidden="1" customHeight="1">
      <c r="B60" s="115"/>
      <c r="C60" s="115"/>
      <c r="D60" s="113"/>
      <c r="E60" s="113"/>
      <c r="F60" s="113"/>
      <c r="G60" s="113"/>
      <c r="H60" s="113"/>
      <c r="I60" s="113"/>
    </row>
    <row r="61" spans="2:9" ht="13.15" hidden="1" customHeight="1">
      <c r="B61" s="112"/>
      <c r="C61" s="110"/>
      <c r="D61" s="110"/>
      <c r="E61" s="110"/>
      <c r="F61" s="110"/>
      <c r="G61" s="110"/>
      <c r="H61" s="110"/>
      <c r="I61" s="110"/>
    </row>
    <row r="62" spans="2:9" ht="13.15" hidden="1" customHeight="1">
      <c r="B62" s="112"/>
      <c r="C62" s="110"/>
      <c r="D62" s="110"/>
      <c r="E62" s="110"/>
      <c r="F62" s="110"/>
      <c r="G62" s="110"/>
      <c r="H62" s="110"/>
      <c r="I62" s="110"/>
    </row>
    <row r="63" spans="2:9" ht="30">
      <c r="B63" s="119" t="s">
        <v>504</v>
      </c>
      <c r="C63" s="110"/>
      <c r="D63" s="110"/>
      <c r="E63" s="110"/>
      <c r="F63" s="110"/>
      <c r="G63" s="110"/>
      <c r="H63" s="110"/>
      <c r="I63" s="110"/>
    </row>
    <row r="64" spans="2:9" ht="30">
      <c r="B64" s="119" t="s">
        <v>505</v>
      </c>
      <c r="C64" s="110"/>
      <c r="D64" s="110"/>
      <c r="E64" s="110"/>
      <c r="F64" s="110"/>
      <c r="G64" s="110"/>
      <c r="H64" s="110"/>
      <c r="I64" s="110"/>
    </row>
    <row r="65" spans="2:9">
      <c r="B65" s="112"/>
      <c r="C65" s="110"/>
      <c r="D65" s="110"/>
      <c r="E65" s="110"/>
      <c r="F65" s="110"/>
      <c r="G65" s="110"/>
      <c r="H65" s="110"/>
      <c r="I65" s="110"/>
    </row>
    <row r="66" spans="2:9">
      <c r="B66" s="111" t="s">
        <v>382</v>
      </c>
      <c r="C66" s="110"/>
      <c r="D66" s="110"/>
      <c r="E66" s="110"/>
      <c r="F66" s="110"/>
      <c r="G66" s="110"/>
      <c r="H66" s="110"/>
      <c r="I66" s="110"/>
    </row>
    <row r="67" spans="2:9">
      <c r="B67" s="112"/>
      <c r="C67" s="110"/>
      <c r="D67" s="110"/>
      <c r="E67" s="110"/>
      <c r="F67" s="110"/>
      <c r="G67" s="110"/>
      <c r="H67" s="110"/>
      <c r="I67" s="110"/>
    </row>
    <row r="68" spans="2:9">
      <c r="B68" s="112" t="s">
        <v>383</v>
      </c>
      <c r="C68" s="110"/>
      <c r="D68" s="110"/>
      <c r="E68" s="110"/>
      <c r="F68" s="110"/>
      <c r="G68" s="110"/>
      <c r="H68" s="110"/>
      <c r="I68" s="110"/>
    </row>
    <row r="69" spans="2:9">
      <c r="B69" s="112" t="s">
        <v>384</v>
      </c>
      <c r="C69" s="110"/>
      <c r="D69" s="110"/>
      <c r="E69" s="110"/>
      <c r="F69" s="110"/>
      <c r="G69" s="110"/>
      <c r="H69" s="110"/>
      <c r="I69" s="110"/>
    </row>
    <row r="70" spans="2:9">
      <c r="B70" s="112" t="s">
        <v>385</v>
      </c>
      <c r="C70" s="110"/>
      <c r="D70" s="110"/>
      <c r="E70" s="110"/>
      <c r="F70" s="110"/>
      <c r="G70" s="110"/>
      <c r="H70" s="110"/>
      <c r="I70" s="110"/>
    </row>
    <row r="71" spans="2:9">
      <c r="B71" s="112" t="s">
        <v>386</v>
      </c>
      <c r="C71" s="110"/>
      <c r="D71" s="110"/>
      <c r="E71" s="110"/>
      <c r="F71" s="110"/>
      <c r="G71" s="110"/>
      <c r="H71" s="110"/>
      <c r="I71" s="110"/>
    </row>
    <row r="72" spans="2:9">
      <c r="B72" s="112"/>
      <c r="C72" s="110"/>
      <c r="D72" s="110"/>
      <c r="E72" s="110"/>
      <c r="F72" s="110"/>
      <c r="G72" s="110"/>
      <c r="H72" s="110"/>
      <c r="I72" s="110"/>
    </row>
    <row r="73" spans="2:9">
      <c r="B73" s="111" t="s">
        <v>387</v>
      </c>
      <c r="C73" s="110"/>
      <c r="D73" s="110"/>
      <c r="E73" s="110"/>
      <c r="F73" s="110"/>
      <c r="G73" s="110"/>
      <c r="H73" s="110"/>
      <c r="I73" s="110"/>
    </row>
    <row r="74" spans="2:9">
      <c r="B74" s="112" t="s">
        <v>388</v>
      </c>
      <c r="C74" s="110"/>
      <c r="D74" s="110"/>
      <c r="E74" s="110"/>
      <c r="F74" s="110"/>
      <c r="G74" s="110"/>
      <c r="H74" s="110"/>
      <c r="I74" s="110"/>
    </row>
    <row r="75" spans="2:9" ht="30">
      <c r="B75" s="112" t="s">
        <v>389</v>
      </c>
      <c r="C75" s="110"/>
      <c r="D75" s="110"/>
      <c r="E75" s="110"/>
      <c r="F75" s="110"/>
      <c r="G75" s="110"/>
      <c r="H75" s="110"/>
      <c r="I75" s="110"/>
    </row>
    <row r="76" spans="2:9" ht="30">
      <c r="B76" s="112" t="s">
        <v>390</v>
      </c>
      <c r="C76" s="110"/>
      <c r="D76" s="110"/>
      <c r="E76" s="110"/>
      <c r="F76" s="110"/>
      <c r="G76" s="110"/>
      <c r="H76" s="110"/>
      <c r="I76" s="110"/>
    </row>
    <row r="77" spans="2:9" ht="30">
      <c r="B77" s="112" t="s">
        <v>391</v>
      </c>
      <c r="C77" s="110"/>
      <c r="D77" s="110"/>
      <c r="E77" s="110"/>
      <c r="F77" s="110"/>
      <c r="G77" s="110"/>
      <c r="H77" s="110"/>
      <c r="I77" s="110"/>
    </row>
    <row r="78" spans="2:9">
      <c r="B78" s="112" t="s">
        <v>392</v>
      </c>
      <c r="C78" s="110"/>
      <c r="D78" s="110"/>
      <c r="E78" s="110"/>
      <c r="F78" s="110"/>
      <c r="G78" s="110"/>
      <c r="H78" s="110"/>
      <c r="I78" s="110"/>
    </row>
    <row r="79" spans="2:9">
      <c r="B79" s="112"/>
      <c r="C79" s="110"/>
      <c r="D79" s="110"/>
      <c r="E79" s="110"/>
      <c r="F79" s="110"/>
      <c r="G79" s="110"/>
      <c r="H79" s="110"/>
      <c r="I79" s="110"/>
    </row>
    <row r="80" spans="2:9">
      <c r="B80" s="111" t="s">
        <v>393</v>
      </c>
      <c r="C80" s="110"/>
      <c r="D80" s="110"/>
      <c r="E80" s="110"/>
      <c r="F80" s="110"/>
      <c r="G80" s="110"/>
      <c r="H80" s="110"/>
      <c r="I80" s="110"/>
    </row>
    <row r="81" spans="2:9" ht="30">
      <c r="B81" s="112" t="s">
        <v>394</v>
      </c>
      <c r="C81" s="110"/>
      <c r="D81" s="110"/>
      <c r="E81" s="110"/>
      <c r="F81" s="110"/>
      <c r="G81" s="110"/>
      <c r="H81" s="110"/>
      <c r="I81" s="110"/>
    </row>
    <row r="82" spans="2:9">
      <c r="B82" s="112" t="s">
        <v>395</v>
      </c>
      <c r="C82" s="110"/>
      <c r="D82" s="110"/>
      <c r="E82" s="110"/>
      <c r="F82" s="110"/>
      <c r="G82" s="110"/>
      <c r="H82" s="110"/>
      <c r="I82" s="110"/>
    </row>
    <row r="83" spans="2:9" ht="45">
      <c r="B83" s="112" t="s">
        <v>396</v>
      </c>
      <c r="C83" s="110"/>
      <c r="D83" s="110"/>
      <c r="E83" s="110"/>
      <c r="F83" s="110"/>
      <c r="G83" s="110"/>
      <c r="H83" s="110"/>
      <c r="I83" s="110"/>
    </row>
    <row r="84" spans="2:9" ht="30">
      <c r="B84" s="112" t="s">
        <v>397</v>
      </c>
      <c r="C84" s="110"/>
      <c r="D84" s="110"/>
      <c r="E84" s="110"/>
      <c r="F84" s="110"/>
      <c r="G84" s="110"/>
      <c r="H84" s="110"/>
      <c r="I84" s="110"/>
    </row>
    <row r="85" spans="2:9">
      <c r="B85" s="112"/>
      <c r="C85" s="110"/>
      <c r="D85" s="110"/>
      <c r="E85" s="110"/>
      <c r="F85" s="110"/>
      <c r="G85" s="110"/>
      <c r="H85" s="110"/>
      <c r="I85" s="110"/>
    </row>
    <row r="86" spans="2:9">
      <c r="B86" s="111" t="s">
        <v>398</v>
      </c>
      <c r="C86" s="110"/>
      <c r="D86" s="110"/>
      <c r="E86" s="110"/>
      <c r="F86" s="110"/>
      <c r="G86" s="110"/>
      <c r="H86" s="110"/>
      <c r="I86" s="110"/>
    </row>
    <row r="87" spans="2:9">
      <c r="B87" s="112" t="s">
        <v>399</v>
      </c>
      <c r="C87" s="110"/>
      <c r="D87" s="110"/>
      <c r="E87" s="110"/>
      <c r="F87" s="110"/>
      <c r="G87" s="110"/>
      <c r="H87" s="110"/>
      <c r="I87" s="110"/>
    </row>
    <row r="88" spans="2:9" ht="90">
      <c r="B88" s="111" t="s">
        <v>400</v>
      </c>
      <c r="C88" s="110"/>
      <c r="D88" s="110"/>
      <c r="E88" s="110"/>
      <c r="F88" s="110"/>
      <c r="G88" s="110"/>
      <c r="H88" s="110"/>
      <c r="I88" s="110"/>
    </row>
    <row r="89" spans="2:9">
      <c r="B89" s="112" t="s">
        <v>401</v>
      </c>
      <c r="C89" s="110"/>
      <c r="D89" s="110"/>
      <c r="E89" s="110"/>
      <c r="F89" s="110"/>
      <c r="G89" s="110"/>
      <c r="H89" s="110"/>
      <c r="I89" s="110"/>
    </row>
    <row r="90" spans="2:9" ht="45">
      <c r="B90" s="111" t="s">
        <v>402</v>
      </c>
      <c r="C90" s="110"/>
      <c r="D90" s="110"/>
      <c r="E90" s="110"/>
      <c r="F90" s="110"/>
      <c r="G90" s="110"/>
      <c r="H90" s="110"/>
      <c r="I90" s="110"/>
    </row>
    <row r="91" spans="2:9">
      <c r="B91" s="112" t="s">
        <v>403</v>
      </c>
      <c r="C91" s="110"/>
      <c r="D91" s="110"/>
      <c r="E91" s="110"/>
      <c r="F91" s="110"/>
      <c r="G91" s="110"/>
      <c r="H91" s="110"/>
      <c r="I91" s="110"/>
    </row>
    <row r="92" spans="2:9">
      <c r="B92" s="112" t="s">
        <v>404</v>
      </c>
      <c r="C92" s="110"/>
      <c r="D92" s="110"/>
      <c r="E92" s="110"/>
      <c r="F92" s="110"/>
      <c r="G92" s="110"/>
      <c r="H92" s="110"/>
      <c r="I92" s="110"/>
    </row>
    <row r="93" spans="2:9" ht="45">
      <c r="B93" s="112" t="s">
        <v>405</v>
      </c>
      <c r="C93" s="110"/>
      <c r="D93" s="110"/>
      <c r="E93" s="110"/>
      <c r="F93" s="110"/>
      <c r="G93" s="110"/>
      <c r="H93" s="110"/>
      <c r="I93" s="110"/>
    </row>
    <row r="94" spans="2:9">
      <c r="B94" s="119" t="s">
        <v>497</v>
      </c>
      <c r="C94" s="110"/>
      <c r="D94" s="110"/>
      <c r="E94" s="110"/>
      <c r="F94" s="110"/>
      <c r="G94" s="110"/>
      <c r="H94" s="110"/>
      <c r="I94" s="110"/>
    </row>
    <row r="95" spans="2:9" ht="45">
      <c r="B95" s="119" t="s">
        <v>498</v>
      </c>
      <c r="C95" s="110"/>
      <c r="D95" s="110"/>
      <c r="E95" s="110"/>
      <c r="F95" s="110"/>
      <c r="G95" s="110"/>
      <c r="H95" s="110"/>
      <c r="I95" s="110"/>
    </row>
    <row r="96" spans="2:9">
      <c r="B96" s="111" t="s">
        <v>406</v>
      </c>
    </row>
    <row r="97" spans="2:2" ht="30">
      <c r="B97" s="112" t="s">
        <v>407</v>
      </c>
    </row>
  </sheetData>
  <sheetProtection algorithmName="SHA-512" hashValue="mux3o026owey3/1TEHh3z6Rm+T7ozV5rz/3EdYMgndgrg+4f7mNTRxjvH7ZNmgxMsTN1yMNzwYAF6JylXDKclg==" saltValue="E+RwxoxtejgEibNsuGOjnA==" spinCount="100000" sheet="1" objects="1" scenarios="1" formatCells="0" formatColumns="0" formatRows="0"/>
  <phoneticPr fontId="0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21F0CB77-5FEE-4DC0-9405-AD94312B5AE9}"/>
</file>

<file path=customXml/itemProps2.xml><?xml version="1.0" encoding="utf-8"?>
<ds:datastoreItem xmlns:ds="http://schemas.openxmlformats.org/officeDocument/2006/customXml" ds:itemID="{9E1936A1-3F7A-4D84-BC24-6F4FDFB429AD}"/>
</file>

<file path=customXml/itemProps3.xml><?xml version="1.0" encoding="utf-8"?>
<ds:datastoreItem xmlns:ds="http://schemas.openxmlformats.org/officeDocument/2006/customXml" ds:itemID="{E579E943-DF9E-4095-89A4-14EECCBBE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1_RZIS_kalkulacyjny</vt:lpstr>
      <vt:lpstr>2_uproszczony_rzis</vt:lpstr>
      <vt:lpstr>Dziennik</vt:lpstr>
      <vt:lpstr>3_BILANS_pełny</vt:lpstr>
      <vt:lpstr>4_aktywa trwałe_prognoza</vt:lpstr>
      <vt:lpstr>5_uproszczony_bilans</vt:lpstr>
      <vt:lpstr>6_dane inne</vt:lpstr>
      <vt:lpstr>7_podsumowanie</vt:lpstr>
      <vt:lpstr>instrukcja</vt:lpstr>
      <vt:lpstr>'1_RZIS_kalkulacyjny'!Obszar_wydruku</vt:lpstr>
      <vt:lpstr>'2_uproszczony_rzis'!Obszar_wydruku</vt:lpstr>
      <vt:lpstr>'3_BILANS_pełny'!Obszar_wydruku</vt:lpstr>
      <vt:lpstr>'4_aktywa trwałe_prognoza'!Obszar_wydruku</vt:lpstr>
      <vt:lpstr>'5_uproszczony_bilans'!Obszar_wydruku</vt:lpstr>
      <vt:lpstr>'6_dane inne'!Obszar_wydruku</vt:lpstr>
      <vt:lpstr>'7_podsumowanie'!Obszar_wydruku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