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CA55" lockStructure="1"/>
  <bookViews>
    <workbookView xWindow="-105" yWindow="-105" windowWidth="23250" windowHeight="12450" tabRatio="913"/>
  </bookViews>
  <sheets>
    <sheet name="1_RZIS_porównawczy" sheetId="6" r:id="rId1"/>
    <sheet name="2_uproszczony_rzis" sheetId="8" r:id="rId2"/>
    <sheet name="3_BILANS_pełny" sheetId="7" r:id="rId3"/>
    <sheet name="4_aktywa trwałe_prognoza" sheetId="3" r:id="rId4"/>
    <sheet name="5_uproszczony_bilans" sheetId="9" r:id="rId5"/>
    <sheet name="6_dane inne" sheetId="4" r:id="rId6"/>
    <sheet name="7_podsumowanie" sheetId="10" r:id="rId7"/>
    <sheet name="Dziennik" sheetId="12" state="hidden" r:id="rId8"/>
    <sheet name="Instrukcja" sheetId="11" r:id="rId9"/>
  </sheets>
  <definedNames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4">#N/A</definedName>
    <definedName name="_xlnm.Print_Area" localSheetId="5">#N/A</definedName>
    <definedName name="_xlnm.Print_Area" localSheetId="6">'7_podsumowanie'!$A$1:$N$65</definedName>
    <definedName name="OLE_LINK1" localSheetId="8">#N/A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6" l="1"/>
  <c r="D82" i="6" s="1"/>
  <c r="D83" i="6" s="1"/>
  <c r="D84" i="6" s="1"/>
  <c r="D85" i="6" s="1"/>
  <c r="D86" i="6" s="1"/>
  <c r="D87" i="6" s="1"/>
  <c r="D88" i="6" s="1"/>
  <c r="H81" i="6" l="1"/>
  <c r="E88" i="6"/>
  <c r="I57" i="10" l="1"/>
  <c r="J57" i="10"/>
  <c r="K57" i="10"/>
  <c r="I59" i="10" l="1"/>
  <c r="J59" i="10"/>
  <c r="K59" i="10"/>
  <c r="I58" i="10"/>
  <c r="J58" i="10"/>
  <c r="K58" i="10"/>
  <c r="I56" i="10"/>
  <c r="J56" i="10"/>
  <c r="K56" i="10"/>
  <c r="I55" i="10"/>
  <c r="J55" i="10"/>
  <c r="K55" i="10"/>
  <c r="H58" i="10" l="1"/>
  <c r="R58" i="10" s="1"/>
  <c r="H59" i="10"/>
  <c r="R59" i="10" s="1"/>
  <c r="H57" i="10"/>
  <c r="O57" i="10" s="1"/>
  <c r="P57" i="10" s="1"/>
  <c r="H56" i="10"/>
  <c r="O56" i="10" s="1"/>
  <c r="P56" i="10" s="1"/>
  <c r="H55" i="10"/>
  <c r="F59" i="10"/>
  <c r="F58" i="10"/>
  <c r="F56" i="10"/>
  <c r="F55" i="10"/>
  <c r="F60" i="10"/>
  <c r="G60" i="10"/>
  <c r="H60" i="10"/>
  <c r="I60" i="10"/>
  <c r="J60" i="10"/>
  <c r="K60" i="10"/>
  <c r="G59" i="10"/>
  <c r="G58" i="10"/>
  <c r="G56" i="10"/>
  <c r="E58" i="10"/>
  <c r="E60" i="10"/>
  <c r="E59" i="10"/>
  <c r="E56" i="10"/>
  <c r="G55" i="10"/>
  <c r="E55" i="10"/>
  <c r="D60" i="10"/>
  <c r="C60" i="10"/>
  <c r="D55" i="10"/>
  <c r="D56" i="10"/>
  <c r="D57" i="10"/>
  <c r="D58" i="10"/>
  <c r="D59" i="10"/>
  <c r="C57" i="10"/>
  <c r="C58" i="10"/>
  <c r="C59" i="10"/>
  <c r="C56" i="10"/>
  <c r="C55" i="10"/>
  <c r="O55" i="10" l="1"/>
  <c r="P55" i="10" s="1"/>
  <c r="R55" i="10"/>
  <c r="R56" i="10"/>
  <c r="R57" i="10"/>
  <c r="P58" i="10"/>
  <c r="P59" i="10" s="1"/>
  <c r="Q59" i="10" s="1"/>
  <c r="O28" i="4"/>
  <c r="P28" i="4" s="1"/>
  <c r="O29" i="4"/>
  <c r="P29" i="4" s="1"/>
  <c r="O30" i="4"/>
  <c r="P30" i="4" s="1"/>
  <c r="O27" i="4"/>
  <c r="P27" i="4" s="1"/>
  <c r="E40" i="9" l="1"/>
  <c r="F40" i="9"/>
  <c r="D40" i="9"/>
  <c r="E34" i="10" s="1"/>
  <c r="E23" i="9"/>
  <c r="F23" i="9"/>
  <c r="D23" i="9"/>
  <c r="E31" i="10" s="1"/>
  <c r="F8" i="8"/>
  <c r="L8" i="10"/>
  <c r="M8" i="10"/>
  <c r="L9" i="10"/>
  <c r="M9" i="10"/>
  <c r="L10" i="10"/>
  <c r="M10" i="10"/>
  <c r="L11" i="10"/>
  <c r="M11" i="10"/>
  <c r="L13" i="10"/>
  <c r="M13" i="10"/>
  <c r="L15" i="10"/>
  <c r="M15" i="10"/>
  <c r="L16" i="10"/>
  <c r="M16" i="10"/>
  <c r="L18" i="10"/>
  <c r="M18" i="10"/>
  <c r="L19" i="10"/>
  <c r="M19" i="10"/>
  <c r="L20" i="10"/>
  <c r="M20" i="10"/>
  <c r="L21" i="10"/>
  <c r="M21" i="10"/>
  <c r="L22" i="10"/>
  <c r="M22" i="10"/>
  <c r="L24" i="10"/>
  <c r="M24" i="10"/>
  <c r="L25" i="10"/>
  <c r="M25" i="10"/>
  <c r="L27" i="10"/>
  <c r="M27" i="10"/>
  <c r="L28" i="10"/>
  <c r="M28" i="10"/>
  <c r="L29" i="10"/>
  <c r="M29" i="10"/>
  <c r="L46" i="10"/>
  <c r="M46" i="10"/>
  <c r="L47" i="10"/>
  <c r="M47" i="10"/>
  <c r="L48" i="10"/>
  <c r="M48" i="10"/>
  <c r="L50" i="10"/>
  <c r="M50" i="10"/>
  <c r="L51" i="10"/>
  <c r="M51" i="10"/>
  <c r="L53" i="10"/>
  <c r="M53" i="10"/>
  <c r="L54" i="10"/>
  <c r="M54" i="10"/>
  <c r="L55" i="10"/>
  <c r="M55" i="10"/>
  <c r="L56" i="10"/>
  <c r="M56" i="10"/>
  <c r="L57" i="10"/>
  <c r="M57" i="10"/>
  <c r="M40" i="10"/>
  <c r="M7" i="10"/>
  <c r="M14" i="10"/>
  <c r="L14" i="10"/>
  <c r="L7" i="10"/>
  <c r="L6" i="10"/>
  <c r="K54" i="10"/>
  <c r="J54" i="10"/>
  <c r="I54" i="10"/>
  <c r="H54" i="10"/>
  <c r="K53" i="10"/>
  <c r="J53" i="10"/>
  <c r="I53" i="10"/>
  <c r="H53" i="10"/>
  <c r="K51" i="10"/>
  <c r="J51" i="10"/>
  <c r="I51" i="10"/>
  <c r="H51" i="10"/>
  <c r="K50" i="10"/>
  <c r="J50" i="10"/>
  <c r="I50" i="10"/>
  <c r="H50" i="10"/>
  <c r="K48" i="10"/>
  <c r="J48" i="10"/>
  <c r="I48" i="10"/>
  <c r="H48" i="10"/>
  <c r="K47" i="10"/>
  <c r="J47" i="10"/>
  <c r="I47" i="10"/>
  <c r="H47" i="10"/>
  <c r="K46" i="10"/>
  <c r="J46" i="10"/>
  <c r="I46" i="10"/>
  <c r="H46" i="10"/>
  <c r="G34" i="10"/>
  <c r="F34" i="10"/>
  <c r="G31" i="10"/>
  <c r="F31" i="10"/>
  <c r="K29" i="10"/>
  <c r="J29" i="10"/>
  <c r="I29" i="10"/>
  <c r="H29" i="10"/>
  <c r="K28" i="10"/>
  <c r="J28" i="10"/>
  <c r="I28" i="10"/>
  <c r="H28" i="10"/>
  <c r="K27" i="10"/>
  <c r="J27" i="10"/>
  <c r="I27" i="10"/>
  <c r="H27" i="10"/>
  <c r="K25" i="10"/>
  <c r="J25" i="10"/>
  <c r="I25" i="10"/>
  <c r="H25" i="10"/>
  <c r="K24" i="10"/>
  <c r="J24" i="10"/>
  <c r="I24" i="10"/>
  <c r="H24" i="10"/>
  <c r="K22" i="10"/>
  <c r="J22" i="10"/>
  <c r="I22" i="10"/>
  <c r="H22" i="10"/>
  <c r="K21" i="10"/>
  <c r="J21" i="10"/>
  <c r="I21" i="10"/>
  <c r="H21" i="10"/>
  <c r="K20" i="10"/>
  <c r="J20" i="10"/>
  <c r="I20" i="10"/>
  <c r="H20" i="10"/>
  <c r="K19" i="10"/>
  <c r="J19" i="10"/>
  <c r="I19" i="10"/>
  <c r="H19" i="10"/>
  <c r="K18" i="10"/>
  <c r="J18" i="10"/>
  <c r="I18" i="10"/>
  <c r="H18" i="10"/>
  <c r="K16" i="10"/>
  <c r="J16" i="10"/>
  <c r="I16" i="10"/>
  <c r="H16" i="10"/>
  <c r="K15" i="10"/>
  <c r="J15" i="10"/>
  <c r="I15" i="10"/>
  <c r="H15" i="10"/>
  <c r="K13" i="10"/>
  <c r="J13" i="10"/>
  <c r="I13" i="10"/>
  <c r="H13" i="10"/>
  <c r="K11" i="10"/>
  <c r="J11" i="10"/>
  <c r="I11" i="10"/>
  <c r="H11" i="10"/>
  <c r="K10" i="10"/>
  <c r="J10" i="10"/>
  <c r="I10" i="10"/>
  <c r="H10" i="10"/>
  <c r="K9" i="10"/>
  <c r="J9" i="10"/>
  <c r="I9" i="10"/>
  <c r="H9" i="10"/>
  <c r="K8" i="10"/>
  <c r="J8" i="10"/>
  <c r="I8" i="10"/>
  <c r="H8" i="10"/>
  <c r="H2" i="10"/>
  <c r="F33" i="4"/>
  <c r="E33" i="4"/>
  <c r="D33" i="4"/>
  <c r="F25" i="4"/>
  <c r="G54" i="10" s="1"/>
  <c r="E25" i="4"/>
  <c r="F54" i="10" s="1"/>
  <c r="D25" i="4"/>
  <c r="E54" i="10" s="1"/>
  <c r="F22" i="4"/>
  <c r="G51" i="10" s="1"/>
  <c r="E22" i="4"/>
  <c r="F51" i="10" s="1"/>
  <c r="D22" i="4"/>
  <c r="E51" i="10" s="1"/>
  <c r="E2" i="4"/>
  <c r="F44" i="9"/>
  <c r="G44" i="9" s="1"/>
  <c r="E44" i="9"/>
  <c r="F38" i="10" s="1"/>
  <c r="D44" i="9"/>
  <c r="E38" i="10" s="1"/>
  <c r="F43" i="9"/>
  <c r="G37" i="10" s="1"/>
  <c r="E43" i="9"/>
  <c r="F37" i="10" s="1"/>
  <c r="D43" i="9"/>
  <c r="E37" i="10" s="1"/>
  <c r="F41" i="9"/>
  <c r="G41" i="9" s="1"/>
  <c r="H35" i="10" s="1"/>
  <c r="E41" i="9"/>
  <c r="F35" i="10" s="1"/>
  <c r="D41" i="9"/>
  <c r="E35" i="10" s="1"/>
  <c r="F38" i="9"/>
  <c r="E38" i="9"/>
  <c r="D38" i="9"/>
  <c r="F35" i="9"/>
  <c r="E35" i="9"/>
  <c r="E20" i="4" s="1"/>
  <c r="F49" i="10" s="1"/>
  <c r="D35" i="9"/>
  <c r="D20" i="4" s="1"/>
  <c r="E49" i="10" s="1"/>
  <c r="F33" i="9"/>
  <c r="E33" i="9"/>
  <c r="D33" i="9"/>
  <c r="F31" i="9"/>
  <c r="E31" i="9"/>
  <c r="D31" i="9"/>
  <c r="F21" i="9"/>
  <c r="F17" i="9" s="1"/>
  <c r="E21" i="9"/>
  <c r="D21" i="9"/>
  <c r="D17" i="9" s="1"/>
  <c r="F20" i="9"/>
  <c r="E20" i="9"/>
  <c r="D20" i="9"/>
  <c r="F19" i="9"/>
  <c r="E19" i="9"/>
  <c r="D19" i="9"/>
  <c r="F18" i="9"/>
  <c r="E18" i="9"/>
  <c r="D18" i="9"/>
  <c r="F14" i="9"/>
  <c r="F21" i="3" s="1"/>
  <c r="G23" i="10" s="1"/>
  <c r="E14" i="9"/>
  <c r="E21" i="3" s="1"/>
  <c r="F23" i="10" s="1"/>
  <c r="D14" i="9"/>
  <c r="F13" i="9"/>
  <c r="E13" i="9"/>
  <c r="E11" i="3" s="1"/>
  <c r="D13" i="9"/>
  <c r="D11" i="3" s="1"/>
  <c r="F12" i="9"/>
  <c r="F10" i="3" s="1"/>
  <c r="E12" i="9"/>
  <c r="D12" i="9"/>
  <c r="D21" i="3"/>
  <c r="E23" i="10" s="1"/>
  <c r="E10" i="3"/>
  <c r="D3" i="3"/>
  <c r="J18" i="3"/>
  <c r="J23" i="8" s="1"/>
  <c r="I18" i="3"/>
  <c r="I23" i="8" s="1"/>
  <c r="J12" i="10" s="1"/>
  <c r="H18" i="3"/>
  <c r="H23" i="8" s="1"/>
  <c r="I12" i="10" s="1"/>
  <c r="G18" i="3"/>
  <c r="G23" i="8" s="1"/>
  <c r="H12" i="10" s="1"/>
  <c r="J15" i="3"/>
  <c r="I15" i="3"/>
  <c r="H15" i="3"/>
  <c r="G15" i="3"/>
  <c r="J12" i="3"/>
  <c r="I12" i="3"/>
  <c r="H12" i="3"/>
  <c r="G12" i="3"/>
  <c r="F5" i="7"/>
  <c r="K5" i="7" s="1"/>
  <c r="E5" i="7"/>
  <c r="J5" i="7" s="1"/>
  <c r="D5" i="7"/>
  <c r="I5" i="7" s="1"/>
  <c r="F4" i="7"/>
  <c r="K4" i="7" s="1"/>
  <c r="E3" i="7"/>
  <c r="J3" i="7" s="1"/>
  <c r="J81" i="7" s="1"/>
  <c r="D3" i="7"/>
  <c r="I3" i="7" s="1"/>
  <c r="I81" i="7" s="1"/>
  <c r="K64" i="7"/>
  <c r="K62" i="7" s="1"/>
  <c r="J64" i="7"/>
  <c r="J62" i="7" s="1"/>
  <c r="I64" i="7"/>
  <c r="I62" i="7" s="1"/>
  <c r="K53" i="7"/>
  <c r="K49" i="7" s="1"/>
  <c r="J53" i="7"/>
  <c r="J49" i="7"/>
  <c r="I53" i="7"/>
  <c r="I49" i="7" s="1"/>
  <c r="K45" i="7"/>
  <c r="K44" i="7" s="1"/>
  <c r="J45" i="7"/>
  <c r="J44" i="7" s="1"/>
  <c r="I45" i="7"/>
  <c r="I44" i="7" s="1"/>
  <c r="K40" i="7"/>
  <c r="J40" i="7"/>
  <c r="I40" i="7"/>
  <c r="I39" i="7" s="1"/>
  <c r="K32" i="7"/>
  <c r="K29" i="7" s="1"/>
  <c r="F36" i="9" s="1"/>
  <c r="J32" i="7"/>
  <c r="J29" i="7" s="1"/>
  <c r="E36" i="9" s="1"/>
  <c r="I32" i="7"/>
  <c r="I29" i="7" s="1"/>
  <c r="D36" i="9" s="1"/>
  <c r="K26" i="7"/>
  <c r="J26" i="7"/>
  <c r="I26" i="7"/>
  <c r="K23" i="7"/>
  <c r="J23" i="7"/>
  <c r="I23" i="7"/>
  <c r="F87" i="7"/>
  <c r="F24" i="9" s="1"/>
  <c r="E87" i="7"/>
  <c r="E24" i="9" s="1"/>
  <c r="D87" i="7"/>
  <c r="D24" i="9" s="1"/>
  <c r="F82" i="7"/>
  <c r="E82" i="7"/>
  <c r="D82" i="7"/>
  <c r="F77" i="7"/>
  <c r="F76" i="7" s="1"/>
  <c r="F75" i="7" s="1"/>
  <c r="E77" i="7"/>
  <c r="D77" i="7"/>
  <c r="F69" i="7"/>
  <c r="F68" i="7" s="1"/>
  <c r="E69" i="7"/>
  <c r="D69" i="7"/>
  <c r="D68" i="7" s="1"/>
  <c r="F64" i="7"/>
  <c r="F22" i="9" s="1"/>
  <c r="G30" i="10" s="1"/>
  <c r="E64" i="7"/>
  <c r="E63" i="7" s="1"/>
  <c r="D64" i="7"/>
  <c r="D63" i="7" s="1"/>
  <c r="F59" i="7"/>
  <c r="F58" i="7" s="1"/>
  <c r="E59" i="7"/>
  <c r="D59" i="7"/>
  <c r="F51" i="7"/>
  <c r="E51" i="7"/>
  <c r="D51" i="7"/>
  <c r="F47" i="7"/>
  <c r="E47" i="7"/>
  <c r="D47" i="7"/>
  <c r="F41" i="7"/>
  <c r="E41" i="7"/>
  <c r="D41" i="7"/>
  <c r="F36" i="7"/>
  <c r="F30" i="7" s="1"/>
  <c r="F27" i="7" s="1"/>
  <c r="E36" i="7"/>
  <c r="D36" i="7"/>
  <c r="F31" i="7"/>
  <c r="E31" i="7"/>
  <c r="D31" i="7"/>
  <c r="F23" i="7"/>
  <c r="E23" i="7"/>
  <c r="D23" i="7"/>
  <c r="F15" i="7"/>
  <c r="F14" i="7" s="1"/>
  <c r="E15" i="7"/>
  <c r="E14" i="7" s="1"/>
  <c r="D15" i="7"/>
  <c r="D14" i="7" s="1"/>
  <c r="F9" i="7"/>
  <c r="E9" i="7"/>
  <c r="D9" i="7"/>
  <c r="F35" i="8"/>
  <c r="G17" i="10" s="1"/>
  <c r="E35" i="8"/>
  <c r="F17" i="10" s="1"/>
  <c r="D35" i="8"/>
  <c r="E17" i="10" s="1"/>
  <c r="F31" i="8"/>
  <c r="G15" i="10" s="1"/>
  <c r="E31" i="8"/>
  <c r="F15" i="10" s="1"/>
  <c r="D31" i="8"/>
  <c r="E15" i="10" s="1"/>
  <c r="F24" i="8"/>
  <c r="G13" i="10" s="1"/>
  <c r="E24" i="8"/>
  <c r="D24" i="8"/>
  <c r="E13" i="10" s="1"/>
  <c r="F23" i="8"/>
  <c r="E23" i="8"/>
  <c r="F12" i="10" s="1"/>
  <c r="D23" i="8"/>
  <c r="D18" i="3" s="1"/>
  <c r="F22" i="8"/>
  <c r="G11" i="10" s="1"/>
  <c r="E22" i="8"/>
  <c r="F11" i="10" s="1"/>
  <c r="D22" i="8"/>
  <c r="E11" i="10" s="1"/>
  <c r="F20" i="8"/>
  <c r="G10" i="10" s="1"/>
  <c r="E20" i="8"/>
  <c r="F10" i="10" s="1"/>
  <c r="D20" i="8"/>
  <c r="F18" i="8"/>
  <c r="G9" i="10" s="1"/>
  <c r="E18" i="8"/>
  <c r="D18" i="8"/>
  <c r="E9" i="10" s="1"/>
  <c r="F13" i="8"/>
  <c r="G7" i="10" s="1"/>
  <c r="E13" i="8"/>
  <c r="D13" i="8"/>
  <c r="F10" i="8"/>
  <c r="E10" i="8"/>
  <c r="F6" i="10" s="1"/>
  <c r="D10" i="8"/>
  <c r="E6" i="10" s="1"/>
  <c r="E8" i="8"/>
  <c r="D8" i="8"/>
  <c r="F7" i="8"/>
  <c r="F8" i="9" s="1"/>
  <c r="G5" i="10" s="1"/>
  <c r="E6" i="8"/>
  <c r="E7" i="9" s="1"/>
  <c r="J25" i="8"/>
  <c r="I25" i="8"/>
  <c r="J14" i="10" s="1"/>
  <c r="H25" i="8"/>
  <c r="G25" i="8"/>
  <c r="J13" i="8"/>
  <c r="K7" i="10" s="1"/>
  <c r="I13" i="8"/>
  <c r="I7" i="4" s="1"/>
  <c r="J39" i="10" s="1"/>
  <c r="H13" i="8"/>
  <c r="G13" i="8"/>
  <c r="G21" i="8" s="1"/>
  <c r="J10" i="8"/>
  <c r="J19" i="8" s="1"/>
  <c r="I10" i="8"/>
  <c r="I8" i="4" s="1"/>
  <c r="J40" i="10" s="1"/>
  <c r="H10" i="8"/>
  <c r="H8" i="4" s="1"/>
  <c r="I40" i="10" s="1"/>
  <c r="G10" i="8"/>
  <c r="G17" i="8" s="1"/>
  <c r="D6" i="8"/>
  <c r="D7" i="9" s="1"/>
  <c r="G2" i="9"/>
  <c r="G2" i="7"/>
  <c r="B4" i="8"/>
  <c r="F6" i="6"/>
  <c r="F3" i="7" s="1"/>
  <c r="K3" i="7" s="1"/>
  <c r="K81" i="7" s="1"/>
  <c r="D8" i="6"/>
  <c r="D9" i="8" s="1"/>
  <c r="E8" i="6"/>
  <c r="E9" i="8" s="1"/>
  <c r="F8" i="6"/>
  <c r="F9" i="8" s="1"/>
  <c r="D14" i="6"/>
  <c r="E14" i="6"/>
  <c r="F14" i="6"/>
  <c r="D25" i="6"/>
  <c r="E25" i="6"/>
  <c r="F25" i="6"/>
  <c r="D30" i="6"/>
  <c r="D32" i="8" s="1"/>
  <c r="E16" i="10" s="1"/>
  <c r="E30" i="6"/>
  <c r="E32" i="8" s="1"/>
  <c r="F16" i="10" s="1"/>
  <c r="F30" i="6"/>
  <c r="F32" i="8" s="1"/>
  <c r="G16" i="10" s="1"/>
  <c r="D35" i="6"/>
  <c r="D16" i="8" s="1"/>
  <c r="E8" i="10" s="1"/>
  <c r="E35" i="6"/>
  <c r="F35" i="6"/>
  <c r="D44" i="6"/>
  <c r="E44" i="6"/>
  <c r="F44" i="6"/>
  <c r="D51" i="6"/>
  <c r="E51" i="6"/>
  <c r="F51" i="6"/>
  <c r="I19" i="8"/>
  <c r="F9" i="10"/>
  <c r="F20" i="4"/>
  <c r="G49" i="10" s="1"/>
  <c r="G38" i="10"/>
  <c r="I21" i="7"/>
  <c r="J6" i="10"/>
  <c r="I17" i="8"/>
  <c r="H19" i="8"/>
  <c r="H41" i="9"/>
  <c r="E7" i="10"/>
  <c r="E58" i="7"/>
  <c r="M12" i="10"/>
  <c r="M39" i="10"/>
  <c r="L39" i="10"/>
  <c r="L40" i="10"/>
  <c r="M6" i="10"/>
  <c r="H7" i="4"/>
  <c r="I39" i="10" s="1"/>
  <c r="J7" i="10"/>
  <c r="I7" i="10"/>
  <c r="H21" i="8"/>
  <c r="F25" i="8"/>
  <c r="K14" i="10"/>
  <c r="E18" i="3"/>
  <c r="H6" i="10"/>
  <c r="L17" i="10"/>
  <c r="L12" i="10"/>
  <c r="K12" i="10" l="1"/>
  <c r="J30" i="8"/>
  <c r="J33" i="8" s="1"/>
  <c r="G8" i="4"/>
  <c r="H40" i="10" s="1"/>
  <c r="H7" i="10"/>
  <c r="F63" i="7"/>
  <c r="F57" i="7" s="1"/>
  <c r="F50" i="7" s="1"/>
  <c r="F25" i="9" s="1"/>
  <c r="G25" i="9" s="1"/>
  <c r="E17" i="9"/>
  <c r="G7" i="4"/>
  <c r="H39" i="10" s="1"/>
  <c r="I6" i="10"/>
  <c r="H17" i="8"/>
  <c r="K21" i="7"/>
  <c r="E39" i="9"/>
  <c r="F33" i="10" s="1"/>
  <c r="E9" i="3"/>
  <c r="E16" i="8"/>
  <c r="F8" i="10" s="1"/>
  <c r="E12" i="10"/>
  <c r="G21" i="3"/>
  <c r="G14" i="9" s="1"/>
  <c r="G19" i="8"/>
  <c r="J8" i="4"/>
  <c r="K40" i="10" s="1"/>
  <c r="F16" i="8"/>
  <c r="G8" i="10" s="1"/>
  <c r="K6" i="10"/>
  <c r="G43" i="9"/>
  <c r="H43" i="9" s="1"/>
  <c r="F23" i="4"/>
  <c r="F34" i="9"/>
  <c r="D23" i="4"/>
  <c r="E52" i="10" s="1"/>
  <c r="D34" i="9"/>
  <c r="F39" i="9"/>
  <c r="H14" i="10"/>
  <c r="G30" i="8"/>
  <c r="G33" i="8" s="1"/>
  <c r="G34" i="8" s="1"/>
  <c r="F30" i="8"/>
  <c r="F33" i="8" s="1"/>
  <c r="D30" i="7"/>
  <c r="D27" i="7" s="1"/>
  <c r="H37" i="10"/>
  <c r="E24" i="6"/>
  <c r="E34" i="6" s="1"/>
  <c r="E50" i="6" s="1"/>
  <c r="E54" i="6" s="1"/>
  <c r="E57" i="6" s="1"/>
  <c r="J18" i="7" s="1"/>
  <c r="E30" i="7"/>
  <c r="E27" i="7" s="1"/>
  <c r="E8" i="7" s="1"/>
  <c r="F19" i="8"/>
  <c r="J21" i="7"/>
  <c r="D76" i="7"/>
  <c r="D75" i="7" s="1"/>
  <c r="J39" i="7"/>
  <c r="E11" i="9"/>
  <c r="E10" i="9" s="1"/>
  <c r="E19" i="8"/>
  <c r="F7" i="4"/>
  <c r="G39" i="10" s="1"/>
  <c r="D19" i="8"/>
  <c r="E21" i="8"/>
  <c r="D11" i="4"/>
  <c r="E43" i="10" s="1"/>
  <c r="E10" i="4"/>
  <c r="F42" i="10" s="1"/>
  <c r="D8" i="4"/>
  <c r="E40" i="10" s="1"/>
  <c r="F21" i="8"/>
  <c r="G14" i="10"/>
  <c r="F8" i="4"/>
  <c r="G40" i="10" s="1"/>
  <c r="F17" i="8"/>
  <c r="F9" i="4"/>
  <c r="G9" i="4" s="1"/>
  <c r="H9" i="4" s="1"/>
  <c r="I41" i="10" s="1"/>
  <c r="G6" i="10"/>
  <c r="F24" i="6"/>
  <c r="F34" i="6" s="1"/>
  <c r="F50" i="6" s="1"/>
  <c r="F54" i="6" s="1"/>
  <c r="F57" i="6" s="1"/>
  <c r="K18" i="7" s="1"/>
  <c r="K8" i="7" s="1"/>
  <c r="H30" i="8"/>
  <c r="H33" i="8" s="1"/>
  <c r="H34" i="8" s="1"/>
  <c r="H35" i="8" s="1"/>
  <c r="I17" i="10" s="1"/>
  <c r="I30" i="8"/>
  <c r="I33" i="8" s="1"/>
  <c r="I34" i="8" s="1"/>
  <c r="E7" i="4"/>
  <c r="F39" i="10" s="1"/>
  <c r="E12" i="4"/>
  <c r="F44" i="10" s="1"/>
  <c r="F7" i="10"/>
  <c r="E17" i="8"/>
  <c r="I21" i="8"/>
  <c r="J7" i="4"/>
  <c r="K39" i="10" s="1"/>
  <c r="J17" i="8"/>
  <c r="J34" i="8" s="1"/>
  <c r="E13" i="4"/>
  <c r="F45" i="10" s="1"/>
  <c r="J21" i="8"/>
  <c r="D17" i="8"/>
  <c r="D7" i="4"/>
  <c r="E39" i="10" s="1"/>
  <c r="F12" i="4"/>
  <c r="F13" i="4"/>
  <c r="G13" i="4" s="1"/>
  <c r="F11" i="4"/>
  <c r="F6" i="3"/>
  <c r="F5" i="4"/>
  <c r="J85" i="8"/>
  <c r="G35" i="8"/>
  <c r="H17" i="10" s="1"/>
  <c r="F10" i="4"/>
  <c r="G33" i="10"/>
  <c r="F11" i="3"/>
  <c r="G11" i="3" s="1"/>
  <c r="F11" i="9"/>
  <c r="F10" i="9" s="1"/>
  <c r="I14" i="10"/>
  <c r="D12" i="4"/>
  <c r="E44" i="10" s="1"/>
  <c r="D13" i="4"/>
  <c r="E45" i="10" s="1"/>
  <c r="D58" i="7"/>
  <c r="D57" i="7" s="1"/>
  <c r="D22" i="9"/>
  <c r="I37" i="10"/>
  <c r="I43" i="9"/>
  <c r="E23" i="4"/>
  <c r="F52" i="10" s="1"/>
  <c r="E34" i="9"/>
  <c r="H44" i="9"/>
  <c r="I44" i="9" s="1"/>
  <c r="H38" i="10"/>
  <c r="F13" i="10"/>
  <c r="E25" i="8"/>
  <c r="E68" i="7"/>
  <c r="E57" i="7" s="1"/>
  <c r="E22" i="9"/>
  <c r="E8" i="3"/>
  <c r="D11" i="9"/>
  <c r="D10" i="9" s="1"/>
  <c r="D10" i="3"/>
  <c r="D9" i="3" s="1"/>
  <c r="D8" i="3" s="1"/>
  <c r="I35" i="10"/>
  <c r="I41" i="9"/>
  <c r="F8" i="7"/>
  <c r="G10" i="3"/>
  <c r="E10" i="10"/>
  <c r="D21" i="8"/>
  <c r="J38" i="7"/>
  <c r="H21" i="3"/>
  <c r="F18" i="3"/>
  <c r="G12" i="10"/>
  <c r="D8" i="7"/>
  <c r="E76" i="7"/>
  <c r="E75" i="7" s="1"/>
  <c r="I38" i="7"/>
  <c r="G20" i="4"/>
  <c r="K39" i="7"/>
  <c r="K38" i="7" s="1"/>
  <c r="F42" i="9" s="1"/>
  <c r="F37" i="9" s="1"/>
  <c r="E8" i="4"/>
  <c r="F40" i="10" s="1"/>
  <c r="D24" i="6"/>
  <c r="D34" i="6" s="1"/>
  <c r="D50" i="6" s="1"/>
  <c r="D54" i="6" s="1"/>
  <c r="D57" i="6" s="1"/>
  <c r="I18" i="7" s="1"/>
  <c r="E11" i="4"/>
  <c r="F43" i="10" s="1"/>
  <c r="D39" i="9"/>
  <c r="G35" i="10"/>
  <c r="E4" i="4"/>
  <c r="D25" i="8"/>
  <c r="F6" i="8"/>
  <c r="F7" i="9" s="1"/>
  <c r="D29" i="9"/>
  <c r="E4" i="10"/>
  <c r="D4" i="4"/>
  <c r="D5" i="3"/>
  <c r="E29" i="9"/>
  <c r="F4" i="10"/>
  <c r="E5" i="3"/>
  <c r="H23" i="10" l="1"/>
  <c r="D50" i="7"/>
  <c r="D25" i="9" s="1"/>
  <c r="E32" i="10" s="1"/>
  <c r="G52" i="10"/>
  <c r="G23" i="4"/>
  <c r="G36" i="8"/>
  <c r="F34" i="8"/>
  <c r="F36" i="8" s="1"/>
  <c r="G41" i="10"/>
  <c r="F32" i="9"/>
  <c r="F30" i="9" s="1"/>
  <c r="F45" i="9" s="1"/>
  <c r="J35" i="8"/>
  <c r="K17" i="10" s="1"/>
  <c r="I35" i="8"/>
  <c r="J17" i="10" s="1"/>
  <c r="L97" i="8"/>
  <c r="G7" i="8" s="1"/>
  <c r="H41" i="10"/>
  <c r="I9" i="4"/>
  <c r="J9" i="4" s="1"/>
  <c r="F5" i="3"/>
  <c r="G45" i="10"/>
  <c r="G12" i="4"/>
  <c r="G44" i="10"/>
  <c r="G11" i="4"/>
  <c r="G43" i="10"/>
  <c r="E9" i="4"/>
  <c r="F41" i="10" s="1"/>
  <c r="F30" i="10"/>
  <c r="D15" i="9"/>
  <c r="D25" i="3" s="1"/>
  <c r="E26" i="10" s="1"/>
  <c r="D95" i="7"/>
  <c r="E30" i="8"/>
  <c r="E33" i="8" s="1"/>
  <c r="E34" i="8" s="1"/>
  <c r="E36" i="8" s="1"/>
  <c r="F14" i="10"/>
  <c r="G10" i="4"/>
  <c r="G42" i="10"/>
  <c r="E32" i="9"/>
  <c r="E30" i="9" s="1"/>
  <c r="J8" i="7"/>
  <c r="D7" i="3"/>
  <c r="E42" i="9"/>
  <c r="J20" i="7"/>
  <c r="N88" i="8"/>
  <c r="F4" i="4"/>
  <c r="N85" i="8"/>
  <c r="N86" i="8" s="1"/>
  <c r="N87" i="8" s="1"/>
  <c r="G36" i="10"/>
  <c r="G42" i="9"/>
  <c r="D9" i="9"/>
  <c r="H36" i="8"/>
  <c r="F15" i="9"/>
  <c r="F25" i="3" s="1"/>
  <c r="F95" i="7"/>
  <c r="H11" i="3"/>
  <c r="G13" i="9"/>
  <c r="E50" i="7"/>
  <c r="E25" i="9" s="1"/>
  <c r="F32" i="10" s="1"/>
  <c r="I8" i="7"/>
  <c r="D32" i="9"/>
  <c r="D30" i="9" s="1"/>
  <c r="M17" i="10"/>
  <c r="E14" i="10"/>
  <c r="D30" i="8"/>
  <c r="D33" i="8" s="1"/>
  <c r="D34" i="8" s="1"/>
  <c r="D36" i="8" s="1"/>
  <c r="H49" i="10"/>
  <c r="G35" i="9"/>
  <c r="H20" i="4"/>
  <c r="H14" i="9"/>
  <c r="I23" i="10"/>
  <c r="I21" i="3"/>
  <c r="F9" i="3"/>
  <c r="F8" i="3" s="1"/>
  <c r="F7" i="3" s="1"/>
  <c r="J37" i="10"/>
  <c r="J43" i="9"/>
  <c r="E15" i="9"/>
  <c r="G32" i="10"/>
  <c r="D10" i="4"/>
  <c r="E42" i="10" s="1"/>
  <c r="E33" i="10"/>
  <c r="J35" i="10"/>
  <c r="J41" i="9"/>
  <c r="I38" i="10"/>
  <c r="I20" i="7"/>
  <c r="D42" i="9"/>
  <c r="E36" i="10" s="1"/>
  <c r="G12" i="9"/>
  <c r="G9" i="3"/>
  <c r="H10" i="3"/>
  <c r="K20" i="7"/>
  <c r="K67" i="7" s="1"/>
  <c r="F9" i="9"/>
  <c r="F16" i="9"/>
  <c r="E30" i="10"/>
  <c r="D9" i="4"/>
  <c r="E41" i="10" s="1"/>
  <c r="D16" i="9"/>
  <c r="F29" i="9"/>
  <c r="G4" i="10"/>
  <c r="J67" i="7" l="1"/>
  <c r="H23" i="4"/>
  <c r="H52" i="10"/>
  <c r="G8" i="9"/>
  <c r="G5" i="4"/>
  <c r="G8" i="8"/>
  <c r="G6" i="3"/>
  <c r="J41" i="10"/>
  <c r="I36" i="8"/>
  <c r="J36" i="8"/>
  <c r="H44" i="10"/>
  <c r="H12" i="4"/>
  <c r="H13" i="4"/>
  <c r="H45" i="10"/>
  <c r="H11" i="4"/>
  <c r="H43" i="10"/>
  <c r="F36" i="10"/>
  <c r="E37" i="9"/>
  <c r="F26" i="9"/>
  <c r="F46" i="9" s="1"/>
  <c r="D37" i="9"/>
  <c r="D26" i="9"/>
  <c r="H13" i="9"/>
  <c r="I11" i="3"/>
  <c r="H42" i="9"/>
  <c r="H36" i="10"/>
  <c r="H25" i="9"/>
  <c r="H32" i="10"/>
  <c r="F96" i="7"/>
  <c r="K37" i="10"/>
  <c r="G8" i="3"/>
  <c r="G11" i="9"/>
  <c r="J23" i="10"/>
  <c r="I14" i="9"/>
  <c r="J21" i="3"/>
  <c r="G26" i="10"/>
  <c r="G25" i="3"/>
  <c r="K41" i="10"/>
  <c r="E45" i="9"/>
  <c r="I10" i="3"/>
  <c r="H12" i="9"/>
  <c r="H9" i="3"/>
  <c r="D45" i="9"/>
  <c r="N89" i="8"/>
  <c r="G6" i="8"/>
  <c r="J38" i="10"/>
  <c r="J44" i="9"/>
  <c r="K35" i="10"/>
  <c r="E25" i="3"/>
  <c r="E9" i="9"/>
  <c r="E16" i="9"/>
  <c r="E95" i="7"/>
  <c r="E96" i="7" s="1"/>
  <c r="I49" i="10"/>
  <c r="H35" i="9"/>
  <c r="I20" i="4"/>
  <c r="I67" i="7"/>
  <c r="D96" i="7" s="1"/>
  <c r="H42" i="10"/>
  <c r="H10" i="4"/>
  <c r="I23" i="4" l="1"/>
  <c r="I52" i="10"/>
  <c r="H5" i="10"/>
  <c r="G29" i="9"/>
  <c r="I43" i="10"/>
  <c r="I11" i="4"/>
  <c r="I13" i="4"/>
  <c r="I45" i="10"/>
  <c r="I44" i="10"/>
  <c r="I12" i="4"/>
  <c r="I80" i="7"/>
  <c r="I68" i="7"/>
  <c r="I78" i="7"/>
  <c r="T82" i="7" s="1"/>
  <c r="I36" i="10"/>
  <c r="I42" i="9"/>
  <c r="J49" i="10"/>
  <c r="I35" i="9"/>
  <c r="J20" i="4"/>
  <c r="M35" i="10"/>
  <c r="L35" i="10"/>
  <c r="H8" i="3"/>
  <c r="H11" i="9"/>
  <c r="I13" i="9"/>
  <c r="J11" i="3"/>
  <c r="K80" i="7"/>
  <c r="K68" i="7"/>
  <c r="K78" i="7"/>
  <c r="V82" i="7" s="1"/>
  <c r="I12" i="9"/>
  <c r="J10" i="3"/>
  <c r="I9" i="3"/>
  <c r="K23" i="10"/>
  <c r="J14" i="9"/>
  <c r="D46" i="9"/>
  <c r="L52" i="10"/>
  <c r="M52" i="10"/>
  <c r="H25" i="3"/>
  <c r="H26" i="10"/>
  <c r="G15" i="9"/>
  <c r="M37" i="10"/>
  <c r="L37" i="10"/>
  <c r="J80" i="7"/>
  <c r="J68" i="7"/>
  <c r="J78" i="7"/>
  <c r="U82" i="7" s="1"/>
  <c r="K38" i="10"/>
  <c r="I25" i="9"/>
  <c r="I32" i="10"/>
  <c r="I10" i="4"/>
  <c r="I42" i="10"/>
  <c r="E26" i="9"/>
  <c r="E46" i="9" s="1"/>
  <c r="H6" i="8"/>
  <c r="G5" i="3"/>
  <c r="G7" i="9"/>
  <c r="G4" i="4"/>
  <c r="M41" i="10"/>
  <c r="L41" i="10"/>
  <c r="F26" i="10"/>
  <c r="E7" i="3"/>
  <c r="G10" i="9"/>
  <c r="G7" i="3"/>
  <c r="G9" i="9" s="1"/>
  <c r="J52" i="10" l="1"/>
  <c r="J23" i="4"/>
  <c r="K52" i="10" s="1"/>
  <c r="J12" i="4"/>
  <c r="J44" i="10"/>
  <c r="J13" i="4"/>
  <c r="J45" i="10"/>
  <c r="J43" i="10"/>
  <c r="J11" i="4"/>
  <c r="L23" i="10"/>
  <c r="K49" i="10"/>
  <c r="J35" i="9"/>
  <c r="J25" i="9"/>
  <c r="J32" i="10"/>
  <c r="H4" i="10"/>
  <c r="G28" i="9"/>
  <c r="L38" i="10"/>
  <c r="M38" i="10"/>
  <c r="I8" i="3"/>
  <c r="I11" i="9"/>
  <c r="J13" i="9"/>
  <c r="J12" i="9"/>
  <c r="J9" i="3"/>
  <c r="J42" i="9"/>
  <c r="J36" i="10"/>
  <c r="I6" i="8"/>
  <c r="H5" i="3"/>
  <c r="H7" i="9"/>
  <c r="H4" i="4"/>
  <c r="H7" i="3"/>
  <c r="H9" i="9" s="1"/>
  <c r="H10" i="9"/>
  <c r="W82" i="7"/>
  <c r="H15" i="9"/>
  <c r="I25" i="3"/>
  <c r="I26" i="10"/>
  <c r="J42" i="10"/>
  <c r="J10" i="4"/>
  <c r="K43" i="10" l="1"/>
  <c r="K45" i="10"/>
  <c r="K44" i="10"/>
  <c r="K32" i="10"/>
  <c r="H28" i="9"/>
  <c r="I4" i="10"/>
  <c r="I15" i="9"/>
  <c r="J26" i="10"/>
  <c r="J25" i="3"/>
  <c r="I4" i="4"/>
  <c r="I7" i="9"/>
  <c r="J6" i="8"/>
  <c r="I5" i="3"/>
  <c r="I7" i="3"/>
  <c r="I9" i="9" s="1"/>
  <c r="I10" i="9"/>
  <c r="L49" i="10"/>
  <c r="J11" i="9"/>
  <c r="J8" i="3"/>
  <c r="M23" i="10"/>
  <c r="K36" i="10"/>
  <c r="K42" i="10"/>
  <c r="M45" i="10" l="1"/>
  <c r="L45" i="10"/>
  <c r="L44" i="10"/>
  <c r="M44" i="10"/>
  <c r="M43" i="10"/>
  <c r="L43" i="10"/>
  <c r="M36" i="10"/>
  <c r="L36" i="10"/>
  <c r="J7" i="3"/>
  <c r="J9" i="9" s="1"/>
  <c r="J10" i="9"/>
  <c r="J7" i="9"/>
  <c r="J4" i="4"/>
  <c r="J5" i="3"/>
  <c r="L42" i="10"/>
  <c r="M42" i="10"/>
  <c r="J4" i="10"/>
  <c r="I28" i="9"/>
  <c r="L32" i="10"/>
  <c r="M32" i="10"/>
  <c r="M49" i="10"/>
  <c r="K26" i="10"/>
  <c r="J15" i="9"/>
  <c r="K4" i="10" l="1"/>
  <c r="J28" i="9"/>
  <c r="L26" i="10"/>
  <c r="M26" i="10" l="1"/>
  <c r="L4" i="10"/>
  <c r="M4" i="10" l="1"/>
</calcChain>
</file>

<file path=xl/sharedStrings.xml><?xml version="1.0" encoding="utf-8"?>
<sst xmlns="http://schemas.openxmlformats.org/spreadsheetml/2006/main" count="696" uniqueCount="533">
  <si>
    <t>LP</t>
  </si>
  <si>
    <t>Wyszczególnienie</t>
  </si>
  <si>
    <t>okres ubiegły w zł</t>
  </si>
  <si>
    <t>okres bieżący w zł</t>
  </si>
  <si>
    <t>1a</t>
  </si>
  <si>
    <t>1b</t>
  </si>
  <si>
    <t>4a</t>
  </si>
  <si>
    <t>4b</t>
  </si>
  <si>
    <t>4c</t>
  </si>
  <si>
    <t>amortyzacja</t>
  </si>
  <si>
    <t>Podatek dochodowy</t>
  </si>
  <si>
    <t>nie dotyczy</t>
  </si>
  <si>
    <t>styczeń-marzec</t>
  </si>
  <si>
    <t>kwiecień-grudzień</t>
  </si>
  <si>
    <t>lipiec-grudzień</t>
  </si>
  <si>
    <t>październik-grudzień</t>
  </si>
  <si>
    <t>styczeń-grudzień</t>
  </si>
  <si>
    <t>styczeń-czerwiec</t>
  </si>
  <si>
    <t>styczeń-wrzesień</t>
  </si>
  <si>
    <t>okresy prognozy</t>
  </si>
  <si>
    <t>Nazwa firmy:</t>
  </si>
  <si>
    <t>Formularz uproszczonego bilansu</t>
  </si>
  <si>
    <t>Aktywa</t>
  </si>
  <si>
    <t>okres ubiegły</t>
  </si>
  <si>
    <t>okres bieżący</t>
  </si>
  <si>
    <t>Aktywa trwałe (2+5)</t>
  </si>
  <si>
    <t>Rzeczowe aktywa trwałe(3+4)</t>
  </si>
  <si>
    <t>Środki trwałe ogółem(3a+3b), z tego</t>
  </si>
  <si>
    <t>3a</t>
  </si>
  <si>
    <t>grunty</t>
  </si>
  <si>
    <t>3b</t>
  </si>
  <si>
    <t>pozostałe środki trwałe</t>
  </si>
  <si>
    <t>Środki trwałe w budowie</t>
  </si>
  <si>
    <t>Inne aktywa trwałe/w tym np. udzielone pożyczki długoterminowe/</t>
  </si>
  <si>
    <t>Zapasy razem</t>
  </si>
  <si>
    <t>7a</t>
  </si>
  <si>
    <t>zapasy towarów</t>
  </si>
  <si>
    <t>7b</t>
  </si>
  <si>
    <t>zapasy wyrobów gotowych</t>
  </si>
  <si>
    <t>7c</t>
  </si>
  <si>
    <t>7d</t>
  </si>
  <si>
    <t>Należności krótkoterminowe od odbiorców</t>
  </si>
  <si>
    <t>Środki pieniężne</t>
  </si>
  <si>
    <t>Pasywa</t>
  </si>
  <si>
    <t>inne zobowiązania krótkoterminowe</t>
  </si>
  <si>
    <t>Projekcje dotyczące zmian w aktywach trwałych</t>
  </si>
  <si>
    <t>Założenia do projekcji</t>
  </si>
  <si>
    <t xml:space="preserve">a) grunty </t>
  </si>
  <si>
    <t>b)pozostałe środki trwałe</t>
  </si>
  <si>
    <t>Środki trwałe -                       zbycie , z tego</t>
  </si>
  <si>
    <t>Środki trwałe -                       nabycie / brutto/ , z tego</t>
  </si>
  <si>
    <t>3c</t>
  </si>
  <si>
    <t xml:space="preserve">Środki trwałe w budowie           /stan netto/, </t>
  </si>
  <si>
    <t>5a</t>
  </si>
  <si>
    <t>5b</t>
  </si>
  <si>
    <t xml:space="preserve">  Inne aktywa trwałe -                   nabycie/zwiekszenie</t>
  </si>
  <si>
    <t>5c</t>
  </si>
  <si>
    <t xml:space="preserve">Środki trwałe - stan netto /po umorzeniu/ </t>
  </si>
  <si>
    <t xml:space="preserve">  Inne aktywa trwałe -                    zbycie/zmniejszenie</t>
  </si>
  <si>
    <t>Inne aktywa trwałe -                                 amortyzacja</t>
  </si>
  <si>
    <t>Środki trwałe -                                     amortyzacja</t>
  </si>
  <si>
    <t>Lp</t>
  </si>
  <si>
    <t>wpłaty gotówkowe włascicieli w danym  okresie</t>
  </si>
  <si>
    <t>wpływ dotacji w  danym okresie</t>
  </si>
  <si>
    <t>w tym przeterminowane</t>
  </si>
  <si>
    <t>kredyty długoterminowe dotychczasowe razem  - stan</t>
  </si>
  <si>
    <t>odsetki od kredytów, pozyczek dotychczasowych</t>
  </si>
  <si>
    <t>wskaźnik  marży - udział zuzycia sur /przych ze sprzed produktów w %</t>
  </si>
  <si>
    <t>Dane  o planowanych wskaźnikach /relacjach</t>
  </si>
  <si>
    <t>wsk cyklu nalezności od odbiorców w dniach - po ilu dniach (średnio) płacą odbiorcy</t>
  </si>
  <si>
    <t>wsk cyklu zobow wobec  dostawców w dniach/ w odniesieniu do zakupów/ - po ilu dnich  (średnio) trzeba zapłacić dostawcy</t>
  </si>
  <si>
    <t xml:space="preserve">wskaźnik rotacji zapasów produktów(wyrobów gotowych)  w dniach - ile dni (średnio) leżą  w magazynie zapasy wyrobów gotowych </t>
  </si>
  <si>
    <t>Dane  o planowanych zmianach  niektórych innych  zobowiązań</t>
  </si>
  <si>
    <t>wskaźnik  marży handlowej - (przychody ze sprzedaży  towarów - koszty towarów sprzedanych)/przychody -w %</t>
  </si>
  <si>
    <t>proszę wypełniać tylko białe pola</t>
  </si>
  <si>
    <t>10a</t>
  </si>
  <si>
    <t>10b</t>
  </si>
  <si>
    <t xml:space="preserve">okres ubiegły </t>
  </si>
  <si>
    <t>Dane pozostałe</t>
  </si>
  <si>
    <t xml:space="preserve">spłaty rat kapitałowych leasingu finansowego i innych zobowiązań- w danym okresie </t>
  </si>
  <si>
    <t>zaciągniecie  zobowiązań  z tytułu leasingu finansowego i innych zobowiązań długoterminowych- w danym okresie</t>
  </si>
  <si>
    <t>otrzymanie transzy  kredytu  długoterminowego w danym  okresie</t>
  </si>
  <si>
    <t>wymagana spłata kredytów dotychczasowych długoterminowych  w  danym okresie</t>
  </si>
  <si>
    <t xml:space="preserve">                                   </t>
  </si>
  <si>
    <t>POZOSTAŁE OBOWIĄZKOWE ZMNIEJSZENIA ZYSKU (ZWIĘKSZENIA STRATY)</t>
  </si>
  <si>
    <t>PODATEK DOCHODOWY</t>
  </si>
  <si>
    <t>L</t>
  </si>
  <si>
    <t>K</t>
  </si>
  <si>
    <t>Straty nadzwyczajne</t>
  </si>
  <si>
    <t>Zyski nadzwyczajne</t>
  </si>
  <si>
    <t>WYNIKI ZDARZEŃ NADZWYCZAJNYCH ( J.I. - J.II. )</t>
  </si>
  <si>
    <t>J</t>
  </si>
  <si>
    <t>I</t>
  </si>
  <si>
    <t>Inne</t>
  </si>
  <si>
    <t>w tym: dla jednostek powiązanych</t>
  </si>
  <si>
    <t>Odsetki</t>
  </si>
  <si>
    <t>KOSZTY  FINANSOWE</t>
  </si>
  <si>
    <t>H</t>
  </si>
  <si>
    <t>w tym: - od jednostek powiązanych</t>
  </si>
  <si>
    <t>PRZYCHODY   FINANSOWE</t>
  </si>
  <si>
    <t>G</t>
  </si>
  <si>
    <t>ZYSK  /  STRATA  NA DZIAŁALNIŚCI  OPERACYJNEJ  (C+D-E)</t>
  </si>
  <si>
    <t>F</t>
  </si>
  <si>
    <t>Inne koszty operacyjne</t>
  </si>
  <si>
    <t>Aktualizacja wartości aktywów niefinansowych</t>
  </si>
  <si>
    <t>POZOSTAŁE KOSZTY OPERACYJNE</t>
  </si>
  <si>
    <t>E</t>
  </si>
  <si>
    <t>Inne przychody operacyjne</t>
  </si>
  <si>
    <t>Dotacje</t>
  </si>
  <si>
    <t>POZOSTAŁE  PRZYCHODY  OPERACYJNE</t>
  </si>
  <si>
    <t>D</t>
  </si>
  <si>
    <t>ZYSK  /  STRATA  ZE SPRZEDAŻY  ( A - B )</t>
  </si>
  <si>
    <t>C</t>
  </si>
  <si>
    <t>Wartość sprzedanych towarów i materiałów</t>
  </si>
  <si>
    <t>Pozostałe koszty rodzajowe</t>
  </si>
  <si>
    <t>Ubezpieczenia społeczne i inne świadczenia</t>
  </si>
  <si>
    <t>Wynagrodzenia</t>
  </si>
  <si>
    <t>w tym: podatek akcyzowy</t>
  </si>
  <si>
    <t>Podatki i opłaty</t>
  </si>
  <si>
    <t>Usługi obce</t>
  </si>
  <si>
    <t>Zużycie materiałów i energii</t>
  </si>
  <si>
    <t>Amortyzacja</t>
  </si>
  <si>
    <t>KOSZTY DZIAŁALNOŚCI OPERACYJNEJ</t>
  </si>
  <si>
    <t>B</t>
  </si>
  <si>
    <t>Przychody netto ze sprzedaży towarów i materiałów</t>
  </si>
  <si>
    <t>Koszty wytworzenia świadczeń na własne potrzeby jednostki</t>
  </si>
  <si>
    <t xml:space="preserve">Zmiana stanu produktów </t>
  </si>
  <si>
    <t>Przychody netto ze sprzedaży produktów</t>
  </si>
  <si>
    <t>PRZYCHODY NETTO  ZE SPRZEDAŻY  I ZRÓWNANE  Z  NIMI</t>
  </si>
  <si>
    <t>A</t>
  </si>
  <si>
    <t>Poz.</t>
  </si>
  <si>
    <t>RACHUNEK   ZYSKÓW  I  STRAT   wariant porównawczy</t>
  </si>
  <si>
    <t>Różnica A - P</t>
  </si>
  <si>
    <t>S U M A     A K T Y W Ó W</t>
  </si>
  <si>
    <t xml:space="preserve">Krótkoterminowe rozliczenia międzyokresowe </t>
  </si>
  <si>
    <t>IV.</t>
  </si>
  <si>
    <t>2. Inne inwestycje krótkoterminowe</t>
  </si>
  <si>
    <t xml:space="preserve">    inne aktywa pieniężne</t>
  </si>
  <si>
    <t xml:space="preserve">    inne środki pieniężne (lokaty bankowe)</t>
  </si>
  <si>
    <t xml:space="preserve">    środki pieniężne w kasie i na rachunkach</t>
  </si>
  <si>
    <t>c) środki pieniężne i inne aktywa pieniężne</t>
  </si>
  <si>
    <t xml:space="preserve">     inne krótkoterminowe aktywa finansowe</t>
  </si>
  <si>
    <t xml:space="preserve">     udzielone pożyczki </t>
  </si>
  <si>
    <t xml:space="preserve">     inne papiery wartościowe</t>
  </si>
  <si>
    <t xml:space="preserve">     udziały lub akcje </t>
  </si>
  <si>
    <t>Ostrzezenia, błędy</t>
  </si>
  <si>
    <t>b) w pozostałych jednostkach</t>
  </si>
  <si>
    <t>S U M A     P A S Y W Ó W</t>
  </si>
  <si>
    <t xml:space="preserve">     - krótkoterminowe</t>
  </si>
  <si>
    <t xml:space="preserve">    -  długoterminowe</t>
  </si>
  <si>
    <t>2. Inne rozliczenia międzyokresowe</t>
  </si>
  <si>
    <t>a) w jednostkach powiązanych</t>
  </si>
  <si>
    <t>1. Ujemna wartość firmy</t>
  </si>
  <si>
    <t>1. Krótkoterminowe aktywa finansowe</t>
  </si>
  <si>
    <t>Rozliczenia międzyokresowe</t>
  </si>
  <si>
    <t>Inwestycje krótkoterminowe</t>
  </si>
  <si>
    <t>III.</t>
  </si>
  <si>
    <t>d)  dochodzone na drodze sądowej</t>
  </si>
  <si>
    <t xml:space="preserve">c)  inne </t>
  </si>
  <si>
    <t>h) zobowiązania z tytułu wynagrodzeń</t>
  </si>
  <si>
    <t>g)z tyt.podatków,ceł,ubezp.i in. świadczeń</t>
  </si>
  <si>
    <t xml:space="preserve">     - powyżej 12 miesięcy</t>
  </si>
  <si>
    <t>f) zobowiązania wekslowe</t>
  </si>
  <si>
    <t xml:space="preserve">     - do 12 miesięcy</t>
  </si>
  <si>
    <t>e) zaliczki otrzymane na dostawy</t>
  </si>
  <si>
    <t>a)  z tytułu dostaw i usług, o okresie spłaty:</t>
  </si>
  <si>
    <t xml:space="preserve">    - powyżej 12 miesięcy</t>
  </si>
  <si>
    <t xml:space="preserve">    - do 12 miesięcy</t>
  </si>
  <si>
    <t>b) inne</t>
  </si>
  <si>
    <t>c) inne zobowiązania finansowe</t>
  </si>
  <si>
    <t>a) kredyty i pożyczki</t>
  </si>
  <si>
    <t>1. Należności od jednostek powiązanych</t>
  </si>
  <si>
    <t>Należności krótkoterminowe</t>
  </si>
  <si>
    <t>II.</t>
  </si>
  <si>
    <t>5. Zaliczki na  dostawy</t>
  </si>
  <si>
    <t>4. Towary</t>
  </si>
  <si>
    <t>3. Produkty gotowe</t>
  </si>
  <si>
    <t>2. Półprodukty i produkty w toku</t>
  </si>
  <si>
    <t>1. Wobec jednostek powiązanych</t>
  </si>
  <si>
    <t>1. Materiały</t>
  </si>
  <si>
    <t>Zapasy</t>
  </si>
  <si>
    <t>I.</t>
  </si>
  <si>
    <t xml:space="preserve">Zobowiązania krótkoterminowe </t>
  </si>
  <si>
    <t>AKTYWA OBROTOWE</t>
  </si>
  <si>
    <t>B.</t>
  </si>
  <si>
    <t>1. Aktywa z tyt.odroczonego podatku dochod.</t>
  </si>
  <si>
    <t>b)  z tytułu emisji dłużn. papierów wartośc.</t>
  </si>
  <si>
    <t>Długoterminowe rozliczenia międzyokresowe</t>
  </si>
  <si>
    <t>V.</t>
  </si>
  <si>
    <t>4. Inne inwestycje długoterminowe</t>
  </si>
  <si>
    <t xml:space="preserve">       inne długoterminowe aktywa finansowe</t>
  </si>
  <si>
    <t xml:space="preserve">       udzielone pożyczki </t>
  </si>
  <si>
    <t xml:space="preserve">       inne papiery wartościowe</t>
  </si>
  <si>
    <t>Zobowiązania długoterminowe</t>
  </si>
  <si>
    <t xml:space="preserve">       udziały lub akcje</t>
  </si>
  <si>
    <t xml:space="preserve">   -  krótkoterminowe</t>
  </si>
  <si>
    <t xml:space="preserve">   -  długoterminowe</t>
  </si>
  <si>
    <t>3. Pozostałe rezerwy</t>
  </si>
  <si>
    <t xml:space="preserve">   -  krótkoterminowa</t>
  </si>
  <si>
    <t xml:space="preserve">   -  długoterminowa</t>
  </si>
  <si>
    <t>2. Rezerwa na świadczenia emerytalne i podobne</t>
  </si>
  <si>
    <t xml:space="preserve">  a) w jednostkach powiązanych</t>
  </si>
  <si>
    <t>1. Rezerwy z tytułu odroczonego podatku dochodowego</t>
  </si>
  <si>
    <t>3. Długoterminowe aktywa finansowe</t>
  </si>
  <si>
    <t>2. Wartości niematerialne i prawne</t>
  </si>
  <si>
    <t>Rezerwy na zobowiązania</t>
  </si>
  <si>
    <t>1. Nieruchomości</t>
  </si>
  <si>
    <t>Inwestycje długoterminowe</t>
  </si>
  <si>
    <t>ZOBOWIĄZANIA I REZERWY NA ZOBOWIĄZANIA</t>
  </si>
  <si>
    <t>1. Od jednostek powiązanych</t>
  </si>
  <si>
    <t>Należności długoterminowe</t>
  </si>
  <si>
    <t>Odpisy z zysku netto w ciągu roku /wielkość ujemna/</t>
  </si>
  <si>
    <t>3. Zaliczki na środki trwałe w budowie</t>
  </si>
  <si>
    <t>2. Środki trwałe w budowie</t>
  </si>
  <si>
    <t>Zysk /Strata/ netto  za rok obrotowy</t>
  </si>
  <si>
    <t>e) inne środki trwałe</t>
  </si>
  <si>
    <t>d) środki transportu</t>
  </si>
  <si>
    <t>Zysk /Strata/ z lat ubiegłych</t>
  </si>
  <si>
    <t>VII.</t>
  </si>
  <si>
    <t>c) urządzenia techniczne i maszyny</t>
  </si>
  <si>
    <t>b) budynki, lokale, obiekty</t>
  </si>
  <si>
    <t>VI.</t>
  </si>
  <si>
    <t>1.Środki trwałe</t>
  </si>
  <si>
    <t xml:space="preserve">Kapitał /fundusz /   z aktualizacji wyceny </t>
  </si>
  <si>
    <t>Rzeczowe aktywa trwałe</t>
  </si>
  <si>
    <t>4.  Zaliczki na wartości niematerialne i prawne</t>
  </si>
  <si>
    <t xml:space="preserve">  </t>
  </si>
  <si>
    <t>3.  Inne wartości niematerialne i prawne</t>
  </si>
  <si>
    <t>2.  Wartość firmy</t>
  </si>
  <si>
    <t>1.  Koszty zakończonych  prac rozwojowych</t>
  </si>
  <si>
    <t>Kapitał / fundusz / podstawowy</t>
  </si>
  <si>
    <t>Wartości niematerialne i prawne</t>
  </si>
  <si>
    <t>KAPITAŁ /FUNDUSZ/ WŁASNY</t>
  </si>
  <si>
    <t>AKTYWA TRWAŁE</t>
  </si>
  <si>
    <t>A.</t>
  </si>
  <si>
    <t>Suma  złotych  za  okres</t>
  </si>
  <si>
    <t>P A S Y W A</t>
  </si>
  <si>
    <t>AKTYWA</t>
  </si>
  <si>
    <t>na dzień</t>
  </si>
  <si>
    <t xml:space="preserve">             na dzień </t>
  </si>
  <si>
    <t xml:space="preserve">       B    I    L    A   N    S               firmy </t>
  </si>
  <si>
    <t>zaliczki na dostawy</t>
  </si>
  <si>
    <t>przychody z działalności handlowej</t>
  </si>
  <si>
    <t>przychody z działalnosci  produkcyjnej i/lub usługowej</t>
  </si>
  <si>
    <t>czas funkcjonowania w okresie  w dniach</t>
  </si>
  <si>
    <t>zużycie   materiałów i energii</t>
  </si>
  <si>
    <t>wynagrodzenia i ubezpieczenia społeczne</t>
  </si>
  <si>
    <t>4d</t>
  </si>
  <si>
    <t>4e</t>
  </si>
  <si>
    <t xml:space="preserve">Uproszczony rachunek zysków i strat             </t>
  </si>
  <si>
    <t>Dane historyczne</t>
  </si>
  <si>
    <t>Dane  prognozowane</t>
  </si>
  <si>
    <t>A-P</t>
  </si>
  <si>
    <t>Inne pasywa dugoterminowe</t>
  </si>
  <si>
    <t>Inne pasywa krótkoterminowe</t>
  </si>
  <si>
    <t>Z tytułu dostaw i usług</t>
  </si>
  <si>
    <t>Kredyty i pożyczki</t>
  </si>
  <si>
    <t>Inne długoterminowe</t>
  </si>
  <si>
    <t xml:space="preserve">zapasy surowców  i materiałów </t>
  </si>
  <si>
    <t>w  zł</t>
  </si>
  <si>
    <t>dywidendy,pobrania włascicielskie "na życie"/osobiste, spłaty zobowiązań prywatnych/- w danym okresie</t>
  </si>
  <si>
    <t>9a</t>
  </si>
  <si>
    <t>9b</t>
  </si>
  <si>
    <t>wartość sprzedanych towarów i materiałów</t>
  </si>
  <si>
    <t>Wynik finansowy po opodatkowaniu (9-10)</t>
  </si>
  <si>
    <t>Wynik finansowy przed opodatkowaniem (3-8)</t>
  </si>
  <si>
    <t>Przychody ze sprzedaży i inne razem (1a+1b+2)</t>
  </si>
  <si>
    <t>inne zobowiązania  długoterminowe  / w tym leasing finansowy /- stan zobowiązania na koniec okresu</t>
  </si>
  <si>
    <t>Przychody inne( w tym zmiana stanu produktów)</t>
  </si>
  <si>
    <t>koszty pozostałe rodzajowe</t>
  </si>
  <si>
    <t>Dane finansowe za okres</t>
  </si>
  <si>
    <t>Suma aktywów (1+6)</t>
  </si>
  <si>
    <t>Suma pasywów (12+16+19+24)</t>
  </si>
  <si>
    <t>Kapitały własne (13+14+15)</t>
  </si>
  <si>
    <t>Zobowiązania długoterminowe (17+18)</t>
  </si>
  <si>
    <t>Zobowiązania krótkoterminowe (20+21+22+23)</t>
  </si>
  <si>
    <t>Aktywa obrotowe (7+8+9+10)</t>
  </si>
  <si>
    <t>Inne aktywa /pozostałe - np.nalezności  z tytułu VAT, udzielone pożyczki krótkoterminowe/</t>
  </si>
  <si>
    <t>Koszty uzyskania przychodów razem (5+6+7)</t>
  </si>
  <si>
    <t xml:space="preserve">Środki trwałe w budowie        </t>
  </si>
  <si>
    <t>arkusz</t>
  </si>
  <si>
    <t>dane inne</t>
  </si>
  <si>
    <t>LP.w arkuszu</t>
  </si>
  <si>
    <t>uproszczony_rzis</t>
  </si>
  <si>
    <t>aktywa trwałe_prognoza</t>
  </si>
  <si>
    <t>uproszczony bilans</t>
  </si>
  <si>
    <t>Podsumowanie danych finansowych  sporządzonych przez wnioskodawcę</t>
  </si>
  <si>
    <t xml:space="preserve"> Pełna księgowość - wariant porównawczy</t>
  </si>
  <si>
    <t>Podpis</t>
  </si>
  <si>
    <t>Data wydruku:</t>
  </si>
  <si>
    <t>Aktywa obrotowe minus</t>
  </si>
  <si>
    <t>1. Zapasy</t>
  </si>
  <si>
    <t>2. Należności od jednostek powiązanych</t>
  </si>
  <si>
    <t>3. Należności od pozostałych jednostek</t>
  </si>
  <si>
    <t>a)  z tytułu dostaw i usług,</t>
  </si>
  <si>
    <t>4. środki pieniężne i inne aktywa pieniężne</t>
  </si>
  <si>
    <t>Inne aktywa ( poz. 10)to:</t>
  </si>
  <si>
    <t>Zobowiązania krótkoterminowe minus:</t>
  </si>
  <si>
    <t>1. kredyty i pożyczki krótkoterminowe</t>
  </si>
  <si>
    <t>2. zobowiązania z tytułu dostaw i usług</t>
  </si>
  <si>
    <t>3. zobowiązania z tytułu podatków, ceł i innych</t>
  </si>
  <si>
    <t>Inne zobowiązania krótkoterminowe (poz. 23 ) to:</t>
  </si>
  <si>
    <t>Inne pasywa krótkoterminowe (poz. 24) to suma pozycji:</t>
  </si>
  <si>
    <t>2. rezerwy krótkoterminowe</t>
  </si>
  <si>
    <t>3. Ujemna wartość firmy</t>
  </si>
  <si>
    <t>4. Inne rozliczenia międzyokresowe krótkoterminowe</t>
  </si>
  <si>
    <t>1. rezerwy długoterminowe</t>
  </si>
  <si>
    <t>2. Inne rozliczenia międzyokresowe długoterminowe</t>
  </si>
  <si>
    <t>Inne pasywa dugoterminowe ( poz. 25 ) to suma  pozycji:</t>
  </si>
  <si>
    <t>wskaźnik  marży handlowej - (przychody ze sprzedaży  towarów - koszty towarów sprzedanych)/przychody -w ułamku</t>
  </si>
  <si>
    <t>wskaźnik  marży - udział zuzycia sur /przych ze sprzed produktów w ułamku</t>
  </si>
  <si>
    <t>Informacje dodatkowe do ewentualnego uzupełnienia</t>
  </si>
  <si>
    <t>zobowiązania pozabilansowe</t>
  </si>
  <si>
    <t>zapadłe raty kapitałowe kredytów  w okresie</t>
  </si>
  <si>
    <t>raty leasingu operacyjnego</t>
  </si>
  <si>
    <t xml:space="preserve">raty kapitałowe leasingu finansowego i innych zobowiązań </t>
  </si>
  <si>
    <t>z nowej działalności</t>
  </si>
  <si>
    <t>wskaźnik  marży handlowej - (przychody ze sprzedaży  towarów - wartość towarów sprzedanych)/przychody -w ułamku</t>
  </si>
  <si>
    <t>koszty inne</t>
  </si>
  <si>
    <t>4f</t>
  </si>
  <si>
    <t>koszty leasigu operacyjnego</t>
  </si>
  <si>
    <t>koszty pozostałe rodzajowe /inne koszty działalności podstawowej/,z tego:</t>
  </si>
  <si>
    <t>wskaźnik rotacji zapasów produktów(wyrobów gotowych)  w dniach - ile dni (średnio) leżą  w magazynie  te zapasy</t>
  </si>
  <si>
    <t>wskaźnik rotacji zapasów surowców , materiałów w dniach - ile dni (średnio) leżą  w magazynie te zapasy</t>
  </si>
  <si>
    <t>wskaźnik rotacji zapasów towarów w dniach - ile dni (średnio) leżą  w magazynie te zapasy</t>
  </si>
  <si>
    <t xml:space="preserve"> koszty leasigu operacyjnego</t>
  </si>
  <si>
    <t xml:space="preserve">                     Kwota   w zł  za</t>
  </si>
  <si>
    <t>np.  z dzialalności dotychczasowej</t>
  </si>
  <si>
    <t>zobowiązania z tyt. podatków,ceł,ubezp.i in. świadczeń</t>
  </si>
  <si>
    <t>proszę wypełniać tylko białe pola i/lub ewentualnie różowe</t>
  </si>
  <si>
    <t xml:space="preserve">inne pasywa - poz. 24 i 25 z "bilansu uproszczonego" - stan </t>
  </si>
  <si>
    <t>Zobowiązania z  tytułu dostaw i usług</t>
  </si>
  <si>
    <t>proszę wypełniać tylko białe  pola</t>
  </si>
  <si>
    <t>4f1</t>
  </si>
  <si>
    <t>4f2</t>
  </si>
  <si>
    <t>4f3</t>
  </si>
  <si>
    <t>4f4</t>
  </si>
  <si>
    <t xml:space="preserve">koszty zmienne działalności handlowej </t>
  </si>
  <si>
    <t xml:space="preserve">koszty zmienne działalności produkcyjnej </t>
  </si>
  <si>
    <t xml:space="preserve">koszty zmienne działalności usługowej </t>
  </si>
  <si>
    <t xml:space="preserve">Koszty inne   </t>
  </si>
  <si>
    <t>Razem koszty działalności operacyjnej (4a+4b+4c+4d+4e+4f)</t>
  </si>
  <si>
    <t xml:space="preserve">Proszę wypełniać tylko białe i ewentualnie różowe  pola </t>
  </si>
  <si>
    <t xml:space="preserve">Proszę wypełniać tylko białe  pola </t>
  </si>
  <si>
    <t>inne zobowiązania  długoterminowe  dotychczasowe/ w tym leasing finansowy /- stan zobowiązania na koniec okresu</t>
  </si>
  <si>
    <t xml:space="preserve">                                         wstawić ilość miesięcy działania  firmy w okresie ( od 0 do 12)</t>
  </si>
  <si>
    <t>Instrukcja obsługi Formularza  ”pełna księgowość – wariant porównawczy”</t>
  </si>
  <si>
    <t>I. Wstęp</t>
  </si>
  <si>
    <t>Dane wprowadzane do Formularza wykorzystywane są przez MRFP sp. z o. o.  do oceny ryzyka finansowania przedsiębiorstwa.</t>
  </si>
  <si>
    <t xml:space="preserve"> Formularz jest stosowany:</t>
  </si>
  <si>
    <t>1.dla wnioskodawców rozpoczynających działalność gospodarczą ( start up),</t>
  </si>
  <si>
    <t>2. dla wnioskodawców prowadzących działalność gospodarczą powyżej 12 miesięcy.</t>
  </si>
  <si>
    <t>Formularz przygotowany został w programie  excell  97 – 2003 i składa się z siedmiu  arkuszy (zakładek ), w których należy wypełniać tylko białe  lub w niektórych  przypadkach dalej opisanych – różowe pola ( komórki). Kolorowe pola są chronione i nie można ich wypełnić.</t>
  </si>
  <si>
    <t>Wypełnienie potrzebnych danych nie jest trudne!!!</t>
  </si>
  <si>
    <t>Formularz posiada następujące arkusze ( zakładki widoczne na pasku zadań) zawierające nr zakładki i jej tytuł:</t>
  </si>
  <si>
    <t>1_ RZIS_porównawczy</t>
  </si>
  <si>
    <t>2_uproszczony_rzis</t>
  </si>
  <si>
    <t>3_BILANS pełny</t>
  </si>
  <si>
    <t>4_aktywa trwałe_prognoza</t>
  </si>
  <si>
    <t>5_uproszczony_bilans</t>
  </si>
  <si>
    <t>6_dane inne</t>
  </si>
  <si>
    <t>7_podsumowanie</t>
  </si>
  <si>
    <t>Dane wprowadza się  do zakładek  od 1 do 6.</t>
  </si>
  <si>
    <t>Zakładka „7_podsumowanie” generuje się automatycznie i  prezentuje wyniki wszystkich wprowadzonych  danych.  Po wypełnieniu formularza należy ją wydrukować, podpisać i złożyć w Funduszu wraz z wersją elektroniczną formularza, który może być przekazany na nośniku lub przesłany e-mailem.</t>
  </si>
  <si>
    <t>W dalszej części Instrukcji opisane są sposoby wprowadzania danych do poszczególnych arkuszy od 1 do 6.</t>
  </si>
  <si>
    <t>Należy zacząć od zakładki 1, w której wprowadza się na wstępie nazwę firmy i ustawia okresy historyczne ( sprawozdawcze) a także czas jej  rzeczywistego funkcjonowania.</t>
  </si>
  <si>
    <r>
      <t>II.  Arkusz /zakładka/  „1_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RZIS_porównawczy”.</t>
    </r>
  </si>
  <si>
    <t>1. Przed wypełnianiem danych finansowych proszę wpisać nazwę swojej firmy.</t>
  </si>
  <si>
    <t>2. Proszę  ustawić  okresy historyczne, tj. wybrać  rok/okres.</t>
  </si>
  <si>
    <t>Są 3 okresy historyczne : dwa „okresy  ubiegłe” i jeden „okres bieżący”. Pod tymi nazwami znajdują się białe komórki, które wypełnia się poprzez  wybór z listy rozwijanej   odpowiedniego roku . Po wybraniu drugiego  roku ubiegłego rok bieżący podstawi się automatycznie . Pod rokiem bieżącym znajduje się  komórka  na białym tle,  w której należy wybrać z listy rozwijanej  okres bieżący  określony w miesiącach ( jest to okres za który  sporządzone są  ostatnie dane  sprawozdawcze).</t>
  </si>
  <si>
    <t>3. W komórkach nad   ustalonymi okresami ubiegłymi i  okresem bieżącym a pod komórką z nazwą firmy ,  w białych polach należy wpisać   czas funkcjonowania firmy w miesiącach ( wpisuje się od 0 do 12).  Jest to czas  rzeczywisty od momentu rejestracji przedsiębiorstwa.</t>
  </si>
  <si>
    <t>Przykład dla start up.</t>
  </si>
  <si>
    <t>Opisany powyżej sposób prezentacji czasu funkcjonowania przedsiębiorstwa  w zakładce 1  okresów ubiegłych  i okresu  bieżącego oraz faktycznego okresu funkcjonowania firmy  pozwala  na automatyczne ustalenie okresów prognozy w dalszych zakładkach.</t>
  </si>
  <si>
    <t>4. Należy wprowadzić dane historyczne sprawozdawcze  dotyczące  Rachunku zysków i strat w wariancie porównawczym.</t>
  </si>
  <si>
    <t>Wypełnia się  pola wyłącznie białe .</t>
  </si>
  <si>
    <r>
      <t>III. Zakładka</t>
    </r>
    <r>
      <rPr>
        <sz val="11"/>
        <color indexed="8"/>
        <rFont val="Calibri"/>
        <family val="2"/>
        <charset val="238"/>
      </rPr>
      <t xml:space="preserve">  </t>
    </r>
    <r>
      <rPr>
        <b/>
        <sz val="11"/>
        <color indexed="8"/>
        <rFont val="Calibri"/>
        <family val="2"/>
        <charset val="238"/>
      </rPr>
      <t>„2_uproszczony_rzis”</t>
    </r>
  </si>
  <si>
    <t>1.  o danych  historycznych  wprowadzanych do  zakładki 1 ale przetworzonych – pokazanych w układzie mniejszej ilości   pozycji  rachunku zysków i strat ,</t>
  </si>
  <si>
    <t>2. o danych prognozowanych w układzie przetworzonego (uproszczonego) rachunku zysków i strat.</t>
  </si>
  <si>
    <t>Przy  bardziej  skomplikowanej strukturze  przychodów ze sprzedaży, gdzie np. jest wiele  grup towarów  sprzedawanych przez firmę, z różnymi  cenami zakupu i różnymi  marżami -  istotne są założenia przyjęte  do wyliczenia  syntetycznych  danych prognozowanych przychodów i kosztów .</t>
  </si>
  <si>
    <t>Powyższe główne parametry  zawiera wypełniany formularz – stąd   w niektórych przypadkach   potrzebne będą opisy do założeń  danych  syntetycznych wstawianych do formularza (takie jak przychody   ogółem czy zakupy towarów, materiałów)  - celem ich weryfikacji.</t>
  </si>
  <si>
    <t>IV. Zakładka  „3_BILANS pełny”</t>
  </si>
  <si>
    <t>W zakładce 3  mamy do wypełnienia  wyłącznie  w białych  polach  :</t>
  </si>
  <si>
    <t>1. danych ze sprawozdania  - bilansu zgodnego z ustawą o rachunkowości,</t>
  </si>
  <si>
    <t>2. danych dodatkowych  nie umieszczanych  bezpośrednio  w danych bilansowych</t>
  </si>
  <si>
    <t>Narzędzie kontroluje zgodność sumy aktywów z sumą pasywów – przy braku zgodności  pojawia się komunikat o rodzaju  błędu oraz kwota  błędu.</t>
  </si>
  <si>
    <t>V. Arkusz /zakładka/ „4_aktywa trwałe_prognoza”</t>
  </si>
  <si>
    <t>W zakładce tej prognozuje się:</t>
  </si>
  <si>
    <t>1. wydatki/wpływy związane z nabywaniem i/lub sprzedawaniem gruntów, środków trwałych - wg cen brutto   ( z VAT)- tu należy wpisywać wydatki  związane z przedsięwzięciem finansowanym pożyczką,</t>
  </si>
  <si>
    <t>2.  amortyzację środków trwałych będących w dyspozycji,  w prognozowanych okresach – poprzez ich oszacowywanie. Jeśli  prognozowana amortyzacja  będzie  wyższa od wartości środków trwałych to komórki pokazujące stan środków trwałych pokażą ujemne wartości na ostrzegawczym czerwonym tle,</t>
  </si>
  <si>
    <t>3. wydatki związane z realizowanymi w prognozowanym okresie, niezakończonymi inwestycjami  - środki trwałe w budowie oraz wartość środków  trwałych w budowie, która zwiększy w danym okresie wartość środków trwałych- w pkt 4.</t>
  </si>
  <si>
    <t>4. zmiany  w innych aktywach trwałych / np.  w wartościach niematerialnych i prawnych/i  ich ewentualną prognozowaną amortyzację.</t>
  </si>
  <si>
    <t>VI. Arkusz/zakładka/ „5_uproszczony_bilans”</t>
  </si>
  <si>
    <t>Ta zakładka pokazuje  w okresach  historycznych, w układzie uproszczonych   aktywa i pasywa  wprowadzone  do zakładki 3 „BILANS pełny” oraz dla okresów  prognozy  kilka pozycji aktywów i pasywów do zaprognozowania.</t>
  </si>
  <si>
    <t>W okresach  historycznych  znajdują się do wypełnienia  na białych polach wyłącznie dane o przeterminowanych należnościach i zobowiązaniach wobec dostawców.</t>
  </si>
  <si>
    <t>W okresach prognozy  widoczne są  do ewentualnego wypełnienia  pola różowe dotyczące pogrupowanych pozycji aktywów  i pasywów.  Jeśli kursorem „najedzie” się na  określone pole różowe -   pojawia się komunikat informujący o tym,  jakie pasywa lub aktywa   wchodzą do danej pozycji (wyjątek stanowi poz. 22 która odpowiada tylko jednej pozycji z pełnego bilansu).</t>
  </si>
  <si>
    <t xml:space="preserve"> Jeśli   wypełniony został bilans pełny dla okresu bieżącego w zakładce 3  to w zakładce 5 w różowych polach  we wszystkich okresach  projekcji pojawią się domyślnie wartości  z okresu bieżącego. Jeśli wnioskodawca uzna,  że w okresach projekcji będą się one kształtować inaczej to może je  zmienić. Jeśli nie to pozostawia je bez zmian.</t>
  </si>
  <si>
    <t>VII. Arkusz /zakładka/  „6_dane inne”</t>
  </si>
  <si>
    <t>Ta zakładka zawiera do wypełniania komórki białe i różowe.</t>
  </si>
  <si>
    <r>
      <t>Komórki różowe</t>
    </r>
    <r>
      <rPr>
        <sz val="11"/>
        <color indexed="8"/>
        <rFont val="Calibri"/>
        <family val="2"/>
        <charset val="238"/>
      </rPr>
      <t xml:space="preserve"> (poz. od 3 do 5b) wypełnia się opcjonalnie i dotyczą one prognozowanych podstawowych wskaźników, które wpływają na ukształtowanie się  prognozowanych należności zobowiązań wobec dostawców oraz stanów zapasów i w konsekwencji wpływają na prognozowaną płynność firmy. Jeśli firma wypełni w poprzednich zakładkach  dane historyczne – w tej zakładce  wskaźniki  historyczne wyliczą się automatycznie, a do okresów  prognozy przyjmowane będą wskaźniki z okresu bieżącego. Można wówczas nie wypełniać różowych komórek w okresach prognozy – co oznacza przyjęcie do prognoz wskaźników historycznych.  Jeśli Wnioskodawca ocenia , że w okresie prognozowanym nastąpią znaczące zmiany w zakresie terminów płatności od odbiorców i/lub  dla dostawców oraz czas zalegania zapasów w magazynie – powinien samodzielnie oszacować te wskaźniki (jest to tylko oszacowanie a nie dokładne wyliczenie).</t>
    </r>
  </si>
  <si>
    <t>W przypadku start-up różowe pola zawierają  same zera i wymagają  wypełnienia  - czyli oszacowania.</t>
  </si>
  <si>
    <r>
      <t>Komórki białe</t>
    </r>
    <r>
      <rPr>
        <sz val="11"/>
        <color indexed="8"/>
        <rFont val="Calibri"/>
        <family val="2"/>
        <charset val="238"/>
      </rPr>
      <t xml:space="preserve"> – poz. 6 – dotyczą dywidend i  planowanych pobrań właścicielskich – czyli ile środków pieniężnych w danym okresie „wyjdzie” z firmy do właściciela. W przypadku osoby fizycznej prowadzącej działalność gospodarczą ,aby oszacować te pobrania należy wziąć pod uwagę wydatki osobiste, na utrzymanie rodziny i na  spłaty zobowiązań  prywatnych  i rodzinnych ( np. spłaty kredytów hipotecznych  w danym okresie).</t>
    </r>
  </si>
  <si>
    <t>Jeśli przewiduje się „włożenie”  środków prywatnych do działalności firmy lub otrzymanie dotacji na środki trwałe to należy wypełnić komórki w pozycji 7.</t>
  </si>
  <si>
    <t>Pozycja 8 dotyczy  dotacji  na środki trwałe otrzymane w przeszłości  i planowane do uzyskania w okresach prognozy.</t>
  </si>
  <si>
    <t>Komórki białe z pozycji od 9 do 10b należy wypełnić w przypadku posiadania przez firmę na koniec okresu bieżącego kredytów i pożyczek i/lub innych zobowiązań długoterminowych. Należy wypełniać dane dotyczące spłat lub wypłat  dotychczasowych kredytów i innych zobowiązań  na podstawie  obowiązujących umów. Jeśli firma posiada wiele kredytów, należy do formularza wpisywać dane łączne .</t>
  </si>
  <si>
    <t>dywidendy,pobrania włascicielskie - w danym okresie</t>
  </si>
  <si>
    <t xml:space="preserve">Strata z tytułu rozchodu niefinansowych aktywów trwałych </t>
  </si>
  <si>
    <t xml:space="preserve">Zysk z tytułu rozchodu niefinansowych aktywów trwałych </t>
  </si>
  <si>
    <t>Dywidendy i udziały w zyskach,  w tym</t>
  </si>
  <si>
    <t xml:space="preserve"> a)  od jednostek powiązanych</t>
  </si>
  <si>
    <t>Zysk z tytułu rozchodu aktywów finansowych</t>
  </si>
  <si>
    <t>Aktualizacja wartości aktywów finansowych</t>
  </si>
  <si>
    <t>Strata z tytułu rozchodu aktywów finansowych, w tym:</t>
  </si>
  <si>
    <t>ZYSK  /  STRATA  BRUTTO   (F+G-H)</t>
  </si>
  <si>
    <t>do ukrycia</t>
  </si>
  <si>
    <t>b) w pozostałych jednostkach, w których jednostka posiada zaangażowanie w kapitale</t>
  </si>
  <si>
    <t xml:space="preserve">  c) w pozostałych jednostkach</t>
  </si>
  <si>
    <t>2. Należności od pozostałych jednostek, w których jednostka posiada zaangażowanie w kapitale</t>
  </si>
  <si>
    <t>b) z tytułu podatków, dotacji, ceł, ubezpieczeń społecznych i zdrowotnych oraz innych tytułów publicznoprawnych</t>
  </si>
  <si>
    <t>2. Od pozostałych jednostek, w których jednostka posiada zaangażowanie w kapitale</t>
  </si>
  <si>
    <t>3. Od pozostałych jednostek</t>
  </si>
  <si>
    <t>C.</t>
  </si>
  <si>
    <t>D.</t>
  </si>
  <si>
    <t>Kapitał /fundusz/ zapasowy, w tym</t>
  </si>
  <si>
    <t>z tytułu aktualizacji wartości godziwej</t>
  </si>
  <si>
    <t>nadwyżka wartości sprzedaży (wartości emisyjnej) nad wartością nominalną udziałów (akcji)</t>
  </si>
  <si>
    <t xml:space="preserve">IV. </t>
  </si>
  <si>
    <t>tworzone zgodnie z umową (statutem) spółki</t>
  </si>
  <si>
    <t>na udziały (akcje) własne</t>
  </si>
  <si>
    <t>Pozostałe kapitały /fundusze/ rezerwowe, w tym</t>
  </si>
  <si>
    <t>-</t>
  </si>
  <si>
    <t>2. Wobec pozostałych jednostek, w których jednostka posiada zaangażowanie w kapitale</t>
  </si>
  <si>
    <t>3. Wobec pozostałych jednostek</t>
  </si>
  <si>
    <t>2. Zobowiązania wobec pozostałych jednostek, w których jednostka posiada zaangażowanie w kapitale</t>
  </si>
  <si>
    <t>b) z tyt.emisji dłużn. papierów wartościow.</t>
  </si>
  <si>
    <t>d) z tyt.dostaw i usług,o okresie wymagaln.:</t>
  </si>
  <si>
    <t>a) z tyt.dostaw i usług,o okresie wymagaln.:</t>
  </si>
  <si>
    <t>e) inne</t>
  </si>
  <si>
    <t>d) zobowiązania wekslowe</t>
  </si>
  <si>
    <t xml:space="preserve">i) inne </t>
  </si>
  <si>
    <t>4. Fundusze specjalne</t>
  </si>
  <si>
    <t>ZYSK  ( STRATA )  NETTO   (I-J-K)</t>
  </si>
  <si>
    <t>wynik(zysk +,strata -) za okres bieżący</t>
  </si>
  <si>
    <t>Kapitały właściciela</t>
  </si>
  <si>
    <t>Inne aktywa /pozostałe obrotowe- np.nalezności  z tytułu VAT, udzielone pożyczki krótkoterminowe plus nalezne wpłaty  na kapitał podstawowy plus udziały (akcje) własne /</t>
  </si>
  <si>
    <t>Należne  wpłaty na kapitał podstawowy</t>
  </si>
  <si>
    <t xml:space="preserve">Udziały (akcje) własne </t>
  </si>
  <si>
    <t>plus</t>
  </si>
  <si>
    <t xml:space="preserve"> b)  od jednostek pozostałych</t>
  </si>
  <si>
    <t>a) grunty (w tym prawo wieczyst. użytkow. gruntu)</t>
  </si>
  <si>
    <r>
      <t xml:space="preserve">odsetki od kredytów, pozyczek, innych zobowiązań  </t>
    </r>
    <r>
      <rPr>
        <b/>
        <sz val="9"/>
        <rFont val="Calibri"/>
        <family val="2"/>
      </rPr>
      <t>dotychczasowych</t>
    </r>
  </si>
  <si>
    <t>a) grunty                                              zbycie</t>
  </si>
  <si>
    <t xml:space="preserve"> b) pozostałe środki trwałe               zbycie</t>
  </si>
  <si>
    <t xml:space="preserve">         a) grunty                                                  nabycie </t>
  </si>
  <si>
    <t xml:space="preserve">         b)pozostałe środki trwałe                    nabycie</t>
  </si>
  <si>
    <t xml:space="preserve"> b)pozostałe środki trwałe                  amortyzacja</t>
  </si>
  <si>
    <t>wydatki poniesione w okresie  - zwiększające stan śr trwałych w budowie</t>
  </si>
  <si>
    <t>środki  które zwiększyły wartość/stan/ śr trwałych w bieżącym okresie</t>
  </si>
  <si>
    <t>Inne aktywa trwałe - stan netto na koniec okresu</t>
  </si>
  <si>
    <t>Formularz danych dodatkowych    proszę wypełniać tylko białe pola i/lub ewentualnie różowe</t>
  </si>
  <si>
    <t xml:space="preserve"> b) pozostałe środki trwałe                  zbycie</t>
  </si>
  <si>
    <t xml:space="preserve">               a) grunty                                                 nabycie </t>
  </si>
  <si>
    <t xml:space="preserve">              b)pozostałe środki trwałe                       nabycie</t>
  </si>
  <si>
    <t xml:space="preserve"> b)pozostałe środki trwałe                                                                                                                                    amortyzacja</t>
  </si>
  <si>
    <t xml:space="preserve">   Inne aktywa trwałe -                    nabycie/zwiekszenie</t>
  </si>
  <si>
    <t xml:space="preserve">                              Inne aktywa trwałe -                                                                amortyzacja</t>
  </si>
  <si>
    <t>wpisz tu nazwę firmy</t>
  </si>
  <si>
    <t>MJb</t>
  </si>
  <si>
    <t>Pożyczka Rozwojowa - Formularz projekcji finansowych dla pełnej księgowości (rachunek zysków i strat – wariant porównawczy).</t>
  </si>
  <si>
    <t>nalezności  wykazane w aktywach  i przeterminowane powyżej 180 dni</t>
  </si>
  <si>
    <t>w tym przeterminowane powyżej  180 dni</t>
  </si>
  <si>
    <t>zobowiązania  z tytułu  dostaw i usług wykazane w pasywach  i przeterminowane powyżej 180 dni</t>
  </si>
  <si>
    <t>3 okresy  prognozy dla  pojedynczej pożyczki obrotowej</t>
  </si>
  <si>
    <t>4 okresy prognozy dla  pozostałych rodzajów pożyczek pojedynczych i  dla wersji  wszystkich rodzajów pożyczek łącznie</t>
  </si>
  <si>
    <t xml:space="preserve"> ….wciśnij "+" dla 4 okresów projekcji                         …. wciśnij "-" dla 3 okresów projekcji</t>
  </si>
  <si>
    <t>dane w zł.</t>
  </si>
  <si>
    <t>Dane rzeczywiste w zł.</t>
  </si>
  <si>
    <r>
      <rPr>
        <b/>
        <sz val="11"/>
        <color rgb="FFFF0000"/>
        <rFont val="Calibri"/>
        <family val="2"/>
        <charset val="238"/>
        <scheme val="minor"/>
      </rPr>
      <t>3 okresy</t>
    </r>
    <r>
      <rPr>
        <sz val="11"/>
        <color rgb="FFFF0000"/>
        <rFont val="Calibri"/>
        <family val="2"/>
        <scheme val="minor"/>
      </rPr>
      <t xml:space="preserve">  prognozy dla  pojedynczej pożyczki obrotowej</t>
    </r>
  </si>
  <si>
    <r>
      <rPr>
        <b/>
        <sz val="10"/>
        <color rgb="FFFF0000"/>
        <rFont val="Calibri"/>
        <family val="2"/>
        <charset val="238"/>
        <scheme val="minor"/>
      </rPr>
      <t>4 okresy</t>
    </r>
    <r>
      <rPr>
        <sz val="10"/>
        <color rgb="FFFF0000"/>
        <rFont val="Calibri"/>
        <family val="2"/>
        <scheme val="minor"/>
      </rPr>
      <t xml:space="preserve"> prognozy dla  pozostałych rodzajów pożyczek pojedynczych i  dla wersji  wszystkich rodzajów pożyczek łącznie</t>
    </r>
  </si>
  <si>
    <t>planowane zaciągnięcie innych kredytów i pozyczek spłacanych ratalnie</t>
  </si>
  <si>
    <t>planowany okres kredytów pożyczek  w m-cach</t>
  </si>
  <si>
    <t xml:space="preserve">wnioskowana planowana pożyczka obrotowa </t>
  </si>
  <si>
    <t>wnioskowany okres pożyczki w m-cach</t>
  </si>
  <si>
    <t>12a</t>
  </si>
  <si>
    <t>wnioskowana planowana pożyczka  inwestycyjno obrotowa - ogółem,</t>
  </si>
  <si>
    <t>w tym na cele obrotowe</t>
  </si>
  <si>
    <t>saldo kredytów  i pożyczek na cele obrotowe na koniec okresu</t>
  </si>
  <si>
    <t xml:space="preserve">wnioskowana planowana pożyczka  hipoteczna </t>
  </si>
  <si>
    <t>1. W zakładce tej widoczne są  informacje:</t>
  </si>
  <si>
    <t>2. Dane historyczne generują się automatycznie  w komórkach kolorowych a dane prognozowane należy wpisać w pola białe i ewentualnie różowe</t>
  </si>
  <si>
    <t>3.  W zakładce, w białych polach dotyczących przychodów, widoczne jest wydzielenie przychodów z działalności dotychczasowej i nowej .  Taki podział jest pomocny w konstrukcji prognozy przychodów. Jeśli Wnioskodawca uzna ten podział za niewłaściwy, może go zmienić, ponieważ białe pola są edytowalne.</t>
  </si>
  <si>
    <t>4. W pozycjach 4a,4b  dotyczących zużycia materiałów i energii  oraz wartości  sprzedanych towarów i materiałów pokazane  zostały czerwoną czcionką  wskaźniki marży,  które wyliczają  się automatycznie po wstawieniu danych dotyczących przychodów  w poz. 1a i1b oraz kosztów w poz. 4a  i 4b. Wskaźniki te pomagają w prognozowaniu i weryfikacji   kwot przychodów i kosztów , gdyż ich gwałtowne zmiany  w większości przypadków  są mało prawdopodobne.  W  oparciu o to   Wnioskodawca  może korygować  własne założenia przyjęte np. w biznes planie. Wskaźniki z tych pozycji  widoczne są również w zakładce „6_dane inne” w poz. 1 i 2.</t>
  </si>
  <si>
    <t>5.  Poz. 4f „koszty pozostałe rodzajowe” pokazuje koszty  nieuwzględnione w pozycjach wcześniejszych kosztów  rodzajowych . Jest ona sumą pozycji: 4f1 do 4f4, które  jako białe są edytowalne. Jeśli Wnioskodawca może  je wpisać zgodnie z podanymi tytułami  lub może wg własnego uznania zmienić  tytuły bądź wpisać  wszystkie pozostałe koszty  do kosztów innych ( poz. 4f4) .</t>
  </si>
  <si>
    <r>
      <t xml:space="preserve">6. Proszę zwrócić uwagę na poz. 6 , w której w okresach projekcji wpisuje się wyłącznie  koszty finansowe wynikające  z zaciągniętych zobowiązań </t>
    </r>
    <r>
      <rPr>
        <b/>
        <sz val="11"/>
        <color indexed="8"/>
        <rFont val="Calibri"/>
        <family val="2"/>
        <charset val="238"/>
      </rPr>
      <t>wcześniejszych</t>
    </r>
    <r>
      <rPr>
        <sz val="11"/>
        <color indexed="8"/>
        <rFont val="Calibri"/>
        <family val="2"/>
        <charset val="238"/>
      </rPr>
      <t xml:space="preserve"> – czyli  przed dniem złożenia wniosku o pożyczkę. Wnioskodawca nie prognozuje w tym  narzędziu  kosztów  finansowych dotyczących zobowiązań planowanych do  zaciągnięcia po dniu złożenia wniosku o pożyczkę.</t>
    </r>
  </si>
  <si>
    <t>7. Należy brać pod uwagę, że dane wpisywane do zakładki 2  w zakresie prognozowanych  przychodów i głównych  prognozowanych kosztów  mają charakter  syntetyczny, tzn. że są efektem  własnych prognoz  Wnioskującego,  sporządzonych  w biznes planie. Formularz nie jest narzędziem budowy biznesplanu – pomaga jednak przyjęte w nim projekcje zweryfikować.</t>
  </si>
  <si>
    <t xml:space="preserve">8. W zakładce 2  w poz. 10  - podatek dochodowy -  widoczne są  komórki w kolorze różowym – oznacza to , że można je opcjonalnie nie wypełniać -wówczas podatek będzie oszacowany na bazie danych historycznych - lub wypełnić, czyli dokonać własnego oszacowania.  </t>
  </si>
  <si>
    <t>9. Należy zaznaczyć, iż pokazany na samym dole wynik ma jedynie charakter wstępny, orientacyjny,  gdyż  nie uwzględnia kosztów finansowych prognozowanych nowych zobowiązań, które  wyliczy  Pożyczkodawca,</t>
  </si>
  <si>
    <t>okres ubiegły 1</t>
  </si>
  <si>
    <t>okres ubiegły 2</t>
  </si>
  <si>
    <t xml:space="preserve"> Przykładowo: firma jest zarejestrowana 15 marca 2023 r.,  a okres bieżący za który są dane finansowe kończy się we wrześniu 2024 r.</t>
  </si>
  <si>
    <t>Należy wybrać  „2022” r.  jako pierwszy okres ubiegły i  wpisać „0” miesięcy jako rzeczywisty  czas funkcjonowania , „2023” jako drugi okres ubiegły  i „9” miesięcy  jako rzeczywisty  czas funkcjonowania w drugim okresie ubiegłym.</t>
  </si>
  <si>
    <t>Jako okres bieżący należy wybrać „styczeń-wrzesień”  (2024 automatycznie się pojawi)i  9 miesięcy jako rzeczywisty czas funkcjonowania w okresie bieżącym.</t>
  </si>
  <si>
    <t>Jeśli firma została zarejestrowana 15 lipca 2024 r. a ostatnie dane finansowe są na koniec września   2024 to:</t>
  </si>
  <si>
    <t xml:space="preserve"> - należy wybrać  „2022” r.  jako  pierwszy okres ubiegły i „0” miesięcy jako rzeczywisty  czas funkcjonowania w okresie ubiegłym.</t>
  </si>
  <si>
    <t xml:space="preserve"> -  należy wybrać  „2023” r.  jako drugi okres ubiegły i „0” miesięcy  jako rzeczywisty  czas funkcjonowania w  drugim okresie ubiegłym.</t>
  </si>
  <si>
    <t xml:space="preserve"> - jako okres bieżący należy wybrać  „styczeń-wrzesień”  (2024 automatycznie się pojawi) i  2 miesiące jako rzeczywisty czas funkcjonowania w okresie bieżącym.</t>
  </si>
  <si>
    <t>Uwaga: w zakładkach 2, 4, 5 oraz 6 istnieje możliwość ukrywania  4-tego okresu prognozy  - należy  to robić  w przypadku  wnioskowania  wyłącznie o pożyczkę obrotową . W przypadku  wnioskowania oprócz pożyczki obrotowej jednocześnie  o inną pożyczkę  lub  wnioskowania o  inną pożyczkę  z pakietu pożyczek rozwojowych  - należy  sporządzać projekcje dla 4 okresów i odkryć  czwarty okres projekcji.</t>
  </si>
  <si>
    <r>
      <t xml:space="preserve">Pozycje 11 - 14 , w odróżnieniu od poprzednich, dotyczą planowanych </t>
    </r>
    <r>
      <rPr>
        <b/>
        <sz val="11"/>
        <color indexed="8"/>
        <rFont val="Calibri"/>
        <family val="2"/>
        <charset val="238"/>
      </rPr>
      <t>nowych</t>
    </r>
    <r>
      <rPr>
        <sz val="11"/>
        <color indexed="8"/>
        <rFont val="Calibri"/>
        <family val="2"/>
        <charset val="238"/>
      </rPr>
      <t xml:space="preserve"> zobowiązań (nowych)</t>
    </r>
  </si>
  <si>
    <t>Dane o zmianach kapitału własnego w zł.</t>
  </si>
  <si>
    <t>Dane  o dotychczasowych zobowiązaniach finansowych w zł.</t>
  </si>
  <si>
    <t>planowana kwota wypłaty w danym okresie w zł.</t>
  </si>
  <si>
    <t>planowana / łączna/ kwota wypłat w danym okresie w zł.</t>
  </si>
  <si>
    <t xml:space="preserve">Dane  o nowych kredytach i pożyczkach </t>
  </si>
  <si>
    <t>zobowiązania pozabilansowe/np.. poręczenia/- stan w zł.</t>
  </si>
  <si>
    <t>Założenia do projekcji w zł.</t>
  </si>
  <si>
    <t>VIII. Arkusz /zakładka/ „7_podsumowanie”</t>
  </si>
  <si>
    <t>Jest to wyłącznie arkusz wynikowy, do którego nie wprowadza się żadnych danych. Wszystkie komórki w tym arkuszu są zablokowane oprócz komórki daty sporządzenia. Arkusz należy wydrukować i podpisany złożyć w Funduszu</t>
  </si>
  <si>
    <t>W poz. 15. - komórki białe - wpisuje się w okresach prognoz - tzw. zobowiązania pozabilansowe, których przykładem jest wartość udzielonych poręczeń  innym firmom i osobom. Do komórek wpisuje się stan tych poręczeń na koniec okresu. Dane w okresach historycznych przenoszą się  w tej pozycji automatycznie po ich wypełnieniu  z zakładki 3  z Informacji dodatkowych.</t>
  </si>
  <si>
    <t>anna</t>
  </si>
  <si>
    <t>Informacje dodatkowe do uzupełnienia w przypadku  dokonania  w jakimś okresie  sprzedaży  środków trwałych</t>
  </si>
  <si>
    <t>Wartość netto sprzedanych  środków trwałych  w danym okresie</t>
  </si>
  <si>
    <t>12 12 2025</t>
  </si>
  <si>
    <t>Przychody inne( w tym zmiana stanu produktów, zysk ze sprzedaży śr. trwałych)</t>
  </si>
  <si>
    <t>2 uproszczony rzis</t>
  </si>
  <si>
    <t>c16 zmiana tekstu</t>
  </si>
  <si>
    <t>koszty inne /w tym  strata ze sprzedaży   śr. trwałych/</t>
  </si>
  <si>
    <t>c32 zmiana tekstu</t>
  </si>
  <si>
    <t>3 BILANS pełny</t>
  </si>
  <si>
    <t>wiersz 91 h-k  wstawiony tekst</t>
  </si>
  <si>
    <t>92h wstawiony tekst</t>
  </si>
  <si>
    <t>92 i-k komórki dla nowych danych  do zaciągnięcia do matrycy do arkusza "Bilans pełny" do komórek i_k 90</t>
  </si>
  <si>
    <t>21 01 2026</t>
  </si>
  <si>
    <t>G-J 36 do G-J 35</t>
  </si>
  <si>
    <t>Wersja formularza: Porównawcza 21 01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</si>
</sst>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0_ ;\-#,##0.00\ "/>
  </numFmts>
  <fonts count="88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Times New Roman CE"/>
      <family val="1"/>
      <charset val="238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2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Arial CE"/>
      <charset val="238"/>
    </font>
    <font>
      <sz val="11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i/>
      <sz val="10"/>
      <name val="Arial CE"/>
      <charset val="238"/>
    </font>
    <font>
      <b/>
      <sz val="9"/>
      <name val="Calibri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FF0000"/>
      <name val="Arial CE"/>
      <charset val="238"/>
    </font>
    <font>
      <sz val="10"/>
      <color theme="1"/>
      <name val="Arial CE"/>
      <charset val="238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Arial CE"/>
      <charset val="238"/>
    </font>
    <font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2"/>
      <name val="Arial CE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b/>
      <sz val="11"/>
      <color indexed="1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94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28" fillId="2" borderId="1" xfId="0" applyFont="1" applyFill="1" applyBorder="1" applyAlignment="1">
      <alignment vertical="center"/>
    </xf>
    <xf numFmtId="0" fontId="4" fillId="0" borderId="0" xfId="6" applyProtection="1">
      <protection locked="0"/>
    </xf>
    <xf numFmtId="0" fontId="4" fillId="2" borderId="0" xfId="6" applyFill="1" applyProtection="1">
      <protection locked="0"/>
    </xf>
    <xf numFmtId="2" fontId="4" fillId="0" borderId="0" xfId="6" applyNumberFormat="1" applyProtection="1">
      <protection locked="0"/>
    </xf>
    <xf numFmtId="2" fontId="4" fillId="2" borderId="0" xfId="6" applyNumberFormat="1" applyFill="1" applyProtection="1">
      <protection locked="0"/>
    </xf>
    <xf numFmtId="0" fontId="18" fillId="0" borderId="0" xfId="6" applyFont="1" applyProtection="1">
      <protection locked="0"/>
    </xf>
    <xf numFmtId="0" fontId="19" fillId="0" borderId="0" xfId="6" applyFont="1" applyProtection="1">
      <protection locked="0"/>
    </xf>
    <xf numFmtId="0" fontId="4" fillId="0" borderId="0" xfId="6"/>
    <xf numFmtId="0" fontId="4" fillId="0" borderId="0" xfId="6" applyAlignment="1">
      <alignment horizontal="center" vertical="center"/>
    </xf>
    <xf numFmtId="0" fontId="4" fillId="5" borderId="0" xfId="6" applyFill="1"/>
    <xf numFmtId="0" fontId="4" fillId="5" borderId="0" xfId="6" applyFill="1" applyAlignment="1">
      <alignment horizontal="center" vertical="center"/>
    </xf>
    <xf numFmtId="0" fontId="4" fillId="0" borderId="0" xfId="6" applyAlignment="1">
      <alignment vertical="center"/>
    </xf>
    <xf numFmtId="0" fontId="4" fillId="5" borderId="0" xfId="6" applyFill="1" applyAlignment="1">
      <alignment vertical="center"/>
    </xf>
    <xf numFmtId="0" fontId="2" fillId="2" borderId="1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vertical="center" wrapText="1"/>
    </xf>
    <xf numFmtId="0" fontId="4" fillId="2" borderId="0" xfId="6" applyFill="1"/>
    <xf numFmtId="0" fontId="4" fillId="2" borderId="0" xfId="6" applyFill="1" applyAlignment="1">
      <alignment horizontal="center" vertical="top"/>
    </xf>
    <xf numFmtId="0" fontId="4" fillId="0" borderId="0" xfId="6" applyAlignment="1">
      <alignment horizontal="center" vertical="top"/>
    </xf>
    <xf numFmtId="0" fontId="33" fillId="6" borderId="2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vertical="center" wrapText="1"/>
    </xf>
    <xf numFmtId="1" fontId="33" fillId="6" borderId="2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" fontId="34" fillId="6" borderId="1" xfId="0" applyNumberFormat="1" applyFont="1" applyFill="1" applyBorder="1" applyAlignment="1">
      <alignment horizontal="center" vertical="center" wrapText="1"/>
    </xf>
    <xf numFmtId="0" fontId="4" fillId="2" borderId="0" xfId="6" applyFill="1" applyProtection="1">
      <protection hidden="1"/>
    </xf>
    <xf numFmtId="0" fontId="35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vertical="center" wrapText="1"/>
    </xf>
    <xf numFmtId="0" fontId="19" fillId="2" borderId="1" xfId="6" applyFont="1" applyFill="1" applyBorder="1" applyAlignment="1" applyProtection="1">
      <alignment vertical="center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/>
    <xf numFmtId="0" fontId="0" fillId="2" borderId="3" xfId="0" applyFill="1" applyBorder="1"/>
    <xf numFmtId="0" fontId="0" fillId="3" borderId="1" xfId="0" applyFill="1" applyBorder="1"/>
    <xf numFmtId="0" fontId="0" fillId="2" borderId="5" xfId="0" applyFill="1" applyBorder="1"/>
    <xf numFmtId="0" fontId="2" fillId="2" borderId="1" xfId="6" applyFont="1" applyFill="1" applyBorder="1" applyAlignment="1">
      <alignment horizontal="left" vertical="center" wrapText="1"/>
    </xf>
    <xf numFmtId="3" fontId="2" fillId="2" borderId="1" xfId="6" applyNumberFormat="1" applyFont="1" applyFill="1" applyBorder="1" applyAlignment="1">
      <alignment vertical="center" wrapText="1"/>
    </xf>
    <xf numFmtId="3" fontId="2" fillId="3" borderId="1" xfId="6" applyNumberFormat="1" applyFont="1" applyFill="1" applyBorder="1" applyAlignment="1">
      <alignment vertical="center" wrapText="1"/>
    </xf>
    <xf numFmtId="0" fontId="2" fillId="2" borderId="2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 applyProtection="1">
      <alignment vertical="center"/>
      <protection hidden="1"/>
    </xf>
    <xf numFmtId="0" fontId="4" fillId="2" borderId="1" xfId="6" applyFill="1" applyBorder="1" applyAlignment="1">
      <alignment horizontal="center" vertical="center"/>
    </xf>
    <xf numFmtId="0" fontId="4" fillId="2" borderId="1" xfId="6" applyFill="1" applyBorder="1" applyAlignment="1">
      <alignment horizontal="left" vertical="center"/>
    </xf>
    <xf numFmtId="0" fontId="4" fillId="2" borderId="2" xfId="6" applyFill="1" applyBorder="1" applyAlignment="1">
      <alignment horizontal="left" vertical="center"/>
    </xf>
    <xf numFmtId="0" fontId="2" fillId="2" borderId="1" xfId="6" applyFont="1" applyFill="1" applyBorder="1" applyAlignment="1">
      <alignment vertical="center" wrapText="1"/>
    </xf>
    <xf numFmtId="0" fontId="4" fillId="2" borderId="1" xfId="6" applyFill="1" applyBorder="1" applyAlignment="1" applyProtection="1">
      <alignment horizontal="center" vertical="center"/>
      <protection hidden="1"/>
    </xf>
    <xf numFmtId="0" fontId="4" fillId="2" borderId="1" xfId="6" applyFill="1" applyBorder="1" applyAlignment="1" applyProtection="1">
      <alignment horizontal="left" vertical="center"/>
      <protection hidden="1"/>
    </xf>
    <xf numFmtId="0" fontId="24" fillId="2" borderId="2" xfId="6" applyFont="1" applyFill="1" applyBorder="1" applyAlignment="1" applyProtection="1">
      <alignment horizontal="center" vertical="center" wrapText="1"/>
      <protection hidden="1"/>
    </xf>
    <xf numFmtId="0" fontId="24" fillId="2" borderId="2" xfId="6" applyFont="1" applyFill="1" applyBorder="1" applyAlignment="1" applyProtection="1">
      <alignment vertical="center" wrapText="1"/>
      <protection hidden="1"/>
    </xf>
    <xf numFmtId="0" fontId="2" fillId="2" borderId="6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 wrapText="1"/>
    </xf>
    <xf numFmtId="3" fontId="2" fillId="6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top" wrapText="1"/>
    </xf>
    <xf numFmtId="0" fontId="24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3" fontId="4" fillId="6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/>
    <xf numFmtId="0" fontId="4" fillId="2" borderId="2" xfId="6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wrapText="1"/>
    </xf>
    <xf numFmtId="0" fontId="37" fillId="2" borderId="1" xfId="0" applyFont="1" applyFill="1" applyBorder="1"/>
    <xf numFmtId="0" fontId="37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center"/>
    </xf>
    <xf numFmtId="0" fontId="38" fillId="2" borderId="1" xfId="0" applyFont="1" applyFill="1" applyBorder="1"/>
    <xf numFmtId="3" fontId="37" fillId="2" borderId="1" xfId="0" applyNumberFormat="1" applyFont="1" applyFill="1" applyBorder="1"/>
    <xf numFmtId="0" fontId="37" fillId="2" borderId="1" xfId="0" applyFont="1" applyFill="1" applyBorder="1" applyAlignment="1">
      <alignment horizontal="center"/>
    </xf>
    <xf numFmtId="3" fontId="37" fillId="3" borderId="1" xfId="0" applyNumberFormat="1" applyFont="1" applyFill="1" applyBorder="1"/>
    <xf numFmtId="0" fontId="38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wrapText="1"/>
    </xf>
    <xf numFmtId="3" fontId="37" fillId="2" borderId="1" xfId="0" applyNumberFormat="1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9" fillId="2" borderId="4" xfId="0" applyFont="1" applyFill="1" applyBorder="1" applyAlignment="1">
      <alignment vertical="center"/>
    </xf>
    <xf numFmtId="0" fontId="39" fillId="2" borderId="4" xfId="0" applyFont="1" applyFill="1" applyBorder="1" applyAlignment="1">
      <alignment horizontal="center" vertical="center"/>
    </xf>
    <xf numFmtId="0" fontId="4" fillId="5" borderId="0" xfId="6" applyFill="1" applyProtection="1">
      <protection hidden="1"/>
    </xf>
    <xf numFmtId="0" fontId="4" fillId="0" borderId="0" xfId="6" applyProtection="1">
      <protection hidden="1"/>
    </xf>
    <xf numFmtId="0" fontId="3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9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2" fontId="37" fillId="2" borderId="1" xfId="12" applyNumberFormat="1" applyFont="1" applyFill="1" applyBorder="1" applyProtection="1"/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12" borderId="0" xfId="0" applyFill="1"/>
    <xf numFmtId="0" fontId="4" fillId="13" borderId="0" xfId="6" applyFill="1"/>
    <xf numFmtId="0" fontId="19" fillId="13" borderId="0" xfId="6" applyFont="1" applyFill="1"/>
    <xf numFmtId="0" fontId="18" fillId="13" borderId="0" xfId="6" applyFont="1" applyFill="1"/>
    <xf numFmtId="0" fontId="4" fillId="13" borderId="0" xfId="6" applyFill="1" applyProtection="1">
      <protection hidden="1"/>
    </xf>
    <xf numFmtId="0" fontId="4" fillId="13" borderId="0" xfId="6" applyFill="1" applyProtection="1">
      <protection locked="0"/>
    </xf>
    <xf numFmtId="0" fontId="19" fillId="13" borderId="0" xfId="6" applyFont="1" applyFill="1" applyProtection="1">
      <protection locked="0"/>
    </xf>
    <xf numFmtId="0" fontId="18" fillId="13" borderId="0" xfId="6" applyFont="1" applyFill="1" applyProtection="1">
      <protection locked="0" hidden="1"/>
    </xf>
    <xf numFmtId="0" fontId="18" fillId="13" borderId="0" xfId="6" applyFont="1" applyFill="1" applyProtection="1">
      <protection locked="0"/>
    </xf>
    <xf numFmtId="0" fontId="39" fillId="13" borderId="0" xfId="0" applyFont="1" applyFill="1" applyProtection="1">
      <protection locked="0"/>
    </xf>
    <xf numFmtId="0" fontId="47" fillId="13" borderId="0" xfId="6" applyFont="1" applyFill="1" applyProtection="1">
      <protection locked="0"/>
    </xf>
    <xf numFmtId="0" fontId="19" fillId="13" borderId="0" xfId="6" applyFont="1" applyFill="1" applyProtection="1">
      <protection hidden="1"/>
    </xf>
    <xf numFmtId="0" fontId="4" fillId="13" borderId="0" xfId="6" applyFill="1" applyAlignment="1">
      <alignment horizontal="center" vertical="top"/>
    </xf>
    <xf numFmtId="2" fontId="4" fillId="13" borderId="0" xfId="2" applyNumberFormat="1" applyFill="1" applyProtection="1">
      <protection locked="0"/>
    </xf>
    <xf numFmtId="43" fontId="4" fillId="13" borderId="0" xfId="2" applyFill="1" applyProtection="1">
      <protection locked="0"/>
    </xf>
    <xf numFmtId="2" fontId="4" fillId="13" borderId="0" xfId="6" applyNumberFormat="1" applyFill="1" applyProtection="1">
      <protection locked="0"/>
    </xf>
    <xf numFmtId="2" fontId="8" fillId="13" borderId="0" xfId="2" applyNumberFormat="1" applyFont="1" applyFill="1" applyProtection="1">
      <protection locked="0"/>
    </xf>
    <xf numFmtId="43" fontId="8" fillId="13" borderId="0" xfId="2" applyFont="1" applyFill="1" applyProtection="1">
      <protection locked="0"/>
    </xf>
    <xf numFmtId="0" fontId="9" fillId="13" borderId="0" xfId="6" applyFont="1" applyFill="1" applyAlignment="1">
      <alignment vertical="top" wrapText="1"/>
    </xf>
    <xf numFmtId="4" fontId="10" fillId="13" borderId="0" xfId="6" applyNumberFormat="1" applyFont="1" applyFill="1" applyAlignment="1" applyProtection="1">
      <alignment horizontal="right" vertical="top" wrapText="1"/>
      <protection locked="0"/>
    </xf>
    <xf numFmtId="4" fontId="14" fillId="13" borderId="0" xfId="6" applyNumberFormat="1" applyFont="1" applyFill="1" applyAlignment="1" applyProtection="1">
      <alignment horizontal="right" vertical="top" wrapText="1"/>
      <protection locked="0"/>
    </xf>
    <xf numFmtId="0" fontId="17" fillId="13" borderId="0" xfId="6" applyFont="1" applyFill="1" applyAlignment="1">
      <alignment vertical="top" wrapText="1"/>
    </xf>
    <xf numFmtId="4" fontId="15" fillId="13" borderId="0" xfId="6" applyNumberFormat="1" applyFont="1" applyFill="1" applyAlignment="1" applyProtection="1">
      <alignment horizontal="right" vertical="top" wrapText="1"/>
      <protection locked="0"/>
    </xf>
    <xf numFmtId="4" fontId="12" fillId="13" borderId="0" xfId="2" applyNumberFormat="1" applyFont="1" applyFill="1" applyBorder="1" applyProtection="1">
      <protection locked="0"/>
    </xf>
    <xf numFmtId="0" fontId="16" fillId="13" borderId="0" xfId="6" applyFont="1" applyFill="1" applyAlignment="1">
      <alignment vertical="top" wrapText="1"/>
    </xf>
    <xf numFmtId="0" fontId="13" fillId="13" borderId="0" xfId="6" applyFont="1" applyFill="1" applyAlignment="1">
      <alignment vertical="top" wrapText="1"/>
    </xf>
    <xf numFmtId="4" fontId="12" fillId="13" borderId="0" xfId="2" applyNumberFormat="1" applyFont="1" applyFill="1" applyBorder="1" applyProtection="1"/>
    <xf numFmtId="0" fontId="4" fillId="13" borderId="0" xfId="6" applyFill="1" applyAlignment="1" applyProtection="1">
      <alignment horizontal="center" vertical="top"/>
      <protection hidden="1"/>
    </xf>
    <xf numFmtId="0" fontId="9" fillId="13" borderId="0" xfId="6" applyFont="1" applyFill="1" applyAlignment="1" applyProtection="1">
      <alignment vertical="top" wrapText="1"/>
      <protection hidden="1"/>
    </xf>
    <xf numFmtId="4" fontId="10" fillId="13" borderId="0" xfId="6" applyNumberFormat="1" applyFont="1" applyFill="1" applyAlignment="1" applyProtection="1">
      <alignment horizontal="right" vertical="top" wrapText="1"/>
      <protection hidden="1"/>
    </xf>
    <xf numFmtId="4" fontId="11" fillId="13" borderId="0" xfId="6" applyNumberFormat="1" applyFont="1" applyFill="1" applyAlignment="1" applyProtection="1">
      <alignment horizontal="right" vertical="top" wrapText="1"/>
      <protection hidden="1"/>
    </xf>
    <xf numFmtId="4" fontId="3" fillId="13" borderId="0" xfId="6" applyNumberFormat="1" applyFont="1" applyFill="1" applyProtection="1">
      <protection hidden="1"/>
    </xf>
    <xf numFmtId="2" fontId="4" fillId="13" borderId="0" xfId="6" applyNumberFormat="1" applyFill="1" applyProtection="1">
      <protection hidden="1"/>
    </xf>
    <xf numFmtId="0" fontId="5" fillId="13" borderId="0" xfId="6" applyFont="1" applyFill="1" applyProtection="1">
      <protection hidden="1"/>
    </xf>
    <xf numFmtId="0" fontId="8" fillId="13" borderId="0" xfId="6" applyFont="1" applyFill="1" applyProtection="1">
      <protection hidden="1"/>
    </xf>
    <xf numFmtId="0" fontId="0" fillId="13" borderId="1" xfId="0" applyFill="1" applyBorder="1" applyAlignment="1" applyProtection="1">
      <alignment wrapText="1"/>
      <protection hidden="1"/>
    </xf>
    <xf numFmtId="0" fontId="3" fillId="13" borderId="0" xfId="6" applyFont="1" applyFill="1" applyProtection="1">
      <protection hidden="1"/>
    </xf>
    <xf numFmtId="0" fontId="0" fillId="13" borderId="1" xfId="0" applyFill="1" applyBorder="1" applyProtection="1">
      <protection hidden="1"/>
    </xf>
    <xf numFmtId="0" fontId="8" fillId="13" borderId="0" xfId="6" applyFont="1" applyFill="1" applyAlignment="1" applyProtection="1">
      <alignment horizontal="left"/>
      <protection hidden="1"/>
    </xf>
    <xf numFmtId="0" fontId="5" fillId="13" borderId="0" xfId="6" quotePrefix="1" applyFont="1" applyFill="1" applyAlignment="1" applyProtection="1">
      <alignment horizontal="left"/>
      <protection hidden="1"/>
    </xf>
    <xf numFmtId="0" fontId="18" fillId="13" borderId="0" xfId="6" applyFont="1" applyFill="1" applyProtection="1">
      <protection hidden="1"/>
    </xf>
    <xf numFmtId="0" fontId="8" fillId="13" borderId="0" xfId="6" applyFont="1" applyFill="1" applyAlignment="1" applyProtection="1">
      <alignment horizontal="left" vertical="top" wrapText="1"/>
      <protection hidden="1"/>
    </xf>
    <xf numFmtId="0" fontId="8" fillId="13" borderId="0" xfId="6" applyFont="1" applyFill="1" applyAlignment="1" applyProtection="1">
      <alignment horizontal="left" vertical="center"/>
      <protection hidden="1"/>
    </xf>
    <xf numFmtId="0" fontId="5" fillId="13" borderId="0" xfId="6" quotePrefix="1" applyFont="1" applyFill="1" applyAlignment="1" applyProtection="1">
      <alignment horizontal="left" wrapText="1"/>
      <protection hidden="1"/>
    </xf>
    <xf numFmtId="2" fontId="4" fillId="13" borderId="0" xfId="6" applyNumberFormat="1" applyFill="1"/>
    <xf numFmtId="0" fontId="7" fillId="13" borderId="0" xfId="6" quotePrefix="1" applyFont="1" applyFill="1" applyAlignment="1" applyProtection="1">
      <alignment horizontal="left"/>
      <protection hidden="1"/>
    </xf>
    <xf numFmtId="0" fontId="6" fillId="13" borderId="0" xfId="6" applyFont="1" applyFill="1" applyProtection="1">
      <protection hidden="1"/>
    </xf>
    <xf numFmtId="0" fontId="4" fillId="13" borderId="0" xfId="6" applyFill="1" applyAlignment="1">
      <alignment horizontal="center" vertical="center"/>
    </xf>
    <xf numFmtId="0" fontId="0" fillId="13" borderId="3" xfId="0" applyFill="1" applyBorder="1" applyProtection="1">
      <protection hidden="1"/>
    </xf>
    <xf numFmtId="4" fontId="4" fillId="13" borderId="0" xfId="6" applyNumberFormat="1" applyFill="1" applyProtection="1">
      <protection locked="0"/>
    </xf>
    <xf numFmtId="0" fontId="4" fillId="13" borderId="0" xfId="6" quotePrefix="1" applyFill="1" applyAlignment="1" applyProtection="1">
      <alignment horizontal="left"/>
      <protection locked="0"/>
    </xf>
    <xf numFmtId="43" fontId="4" fillId="13" borderId="0" xfId="3" applyFont="1" applyFill="1" applyProtection="1">
      <protection locked="0"/>
    </xf>
    <xf numFmtId="43" fontId="4" fillId="13" borderId="0" xfId="3" applyFill="1" applyProtection="1">
      <protection locked="0"/>
    </xf>
    <xf numFmtId="0" fontId="4" fillId="13" borderId="0" xfId="6" applyFill="1" applyAlignment="1" applyProtection="1">
      <alignment horizontal="left"/>
      <protection locked="0"/>
    </xf>
    <xf numFmtId="0" fontId="4" fillId="13" borderId="8" xfId="6" applyFill="1" applyBorder="1" applyProtection="1">
      <protection locked="0"/>
    </xf>
    <xf numFmtId="0" fontId="4" fillId="13" borderId="1" xfId="6" applyFill="1" applyBorder="1"/>
    <xf numFmtId="0" fontId="48" fillId="13" borderId="0" xfId="6" applyFont="1" applyFill="1" applyProtection="1">
      <protection hidden="1"/>
    </xf>
    <xf numFmtId="0" fontId="48" fillId="13" borderId="0" xfId="6" applyFont="1" applyFill="1" applyProtection="1">
      <protection locked="0"/>
    </xf>
    <xf numFmtId="0" fontId="0" fillId="14" borderId="0" xfId="0" applyFill="1"/>
    <xf numFmtId="0" fontId="0" fillId="13" borderId="0" xfId="0" applyFill="1"/>
    <xf numFmtId="0" fontId="4" fillId="13" borderId="0" xfId="6" applyFill="1" applyAlignment="1">
      <alignment vertical="center"/>
    </xf>
    <xf numFmtId="0" fontId="31" fillId="13" borderId="0" xfId="6" applyFont="1" applyFill="1" applyAlignment="1">
      <alignment horizontal="right" vertical="center"/>
    </xf>
    <xf numFmtId="3" fontId="31" fillId="13" borderId="0" xfId="6" applyNumberFormat="1" applyFont="1" applyFill="1"/>
    <xf numFmtId="0" fontId="24" fillId="13" borderId="2" xfId="6" applyFont="1" applyFill="1" applyBorder="1" applyAlignment="1">
      <alignment vertical="center" wrapText="1"/>
    </xf>
    <xf numFmtId="0" fontId="1" fillId="13" borderId="2" xfId="6" applyFont="1" applyFill="1" applyBorder="1" applyAlignment="1">
      <alignment vertical="center"/>
    </xf>
    <xf numFmtId="0" fontId="4" fillId="13" borderId="9" xfId="6" applyFill="1" applyBorder="1"/>
    <xf numFmtId="0" fontId="24" fillId="13" borderId="2" xfId="6" applyFont="1" applyFill="1" applyBorder="1" applyAlignment="1">
      <alignment vertical="center"/>
    </xf>
    <xf numFmtId="0" fontId="4" fillId="13" borderId="10" xfId="6" applyFill="1" applyBorder="1"/>
    <xf numFmtId="0" fontId="42" fillId="13" borderId="6" xfId="6" applyFont="1" applyFill="1" applyBorder="1" applyAlignment="1">
      <alignment vertical="center"/>
    </xf>
    <xf numFmtId="0" fontId="4" fillId="13" borderId="8" xfId="6" applyFill="1" applyBorder="1"/>
    <xf numFmtId="0" fontId="4" fillId="13" borderId="11" xfId="6" applyFill="1" applyBorder="1"/>
    <xf numFmtId="0" fontId="4" fillId="13" borderId="6" xfId="6" applyFill="1" applyBorder="1" applyAlignment="1">
      <alignment vertical="center"/>
    </xf>
    <xf numFmtId="0" fontId="4" fillId="13" borderId="12" xfId="6" applyFill="1" applyBorder="1"/>
    <xf numFmtId="0" fontId="4" fillId="13" borderId="13" xfId="6" applyFill="1" applyBorder="1"/>
    <xf numFmtId="0" fontId="4" fillId="13" borderId="14" xfId="6" applyFill="1" applyBorder="1"/>
    <xf numFmtId="0" fontId="22" fillId="13" borderId="6" xfId="6" applyFont="1" applyFill="1" applyBorder="1" applyAlignment="1" applyProtection="1">
      <alignment vertical="center"/>
      <protection hidden="1"/>
    </xf>
    <xf numFmtId="0" fontId="42" fillId="13" borderId="7" xfId="6" applyFont="1" applyFill="1" applyBorder="1" applyAlignment="1">
      <alignment vertical="center"/>
    </xf>
    <xf numFmtId="0" fontId="0" fillId="13" borderId="4" xfId="0" applyFill="1" applyBorder="1" applyProtection="1">
      <protection hidden="1"/>
    </xf>
    <xf numFmtId="0" fontId="30" fillId="15" borderId="5" xfId="0" applyFont="1" applyFill="1" applyBorder="1" applyAlignment="1">
      <alignment horizontal="left" vertical="center"/>
    </xf>
    <xf numFmtId="0" fontId="0" fillId="15" borderId="4" xfId="0" applyFill="1" applyBorder="1"/>
    <xf numFmtId="0" fontId="39" fillId="15" borderId="4" xfId="0" applyFont="1" applyFill="1" applyBorder="1" applyAlignment="1">
      <alignment vertical="center"/>
    </xf>
    <xf numFmtId="0" fontId="49" fillId="15" borderId="1" xfId="6" applyFont="1" applyFill="1" applyBorder="1" applyProtection="1">
      <protection hidden="1"/>
    </xf>
    <xf numFmtId="0" fontId="49" fillId="15" borderId="1" xfId="6" applyFont="1" applyFill="1" applyBorder="1" applyAlignment="1" applyProtection="1">
      <alignment horizontal="center"/>
      <protection hidden="1"/>
    </xf>
    <xf numFmtId="0" fontId="50" fillId="3" borderId="9" xfId="6" applyFont="1" applyFill="1" applyBorder="1" applyAlignment="1" applyProtection="1">
      <alignment horizontal="center"/>
      <protection locked="0"/>
    </xf>
    <xf numFmtId="0" fontId="50" fillId="3" borderId="2" xfId="6" applyFont="1" applyFill="1" applyBorder="1" applyAlignment="1" applyProtection="1">
      <alignment horizontal="center"/>
      <protection locked="0"/>
    </xf>
    <xf numFmtId="2" fontId="50" fillId="15" borderId="1" xfId="6" applyNumberFormat="1" applyFont="1" applyFill="1" applyBorder="1" applyAlignment="1" applyProtection="1">
      <alignment horizontal="center" vertical="center"/>
      <protection hidden="1"/>
    </xf>
    <xf numFmtId="0" fontId="50" fillId="15" borderId="1" xfId="6" applyFont="1" applyFill="1" applyBorder="1" applyAlignment="1" applyProtection="1">
      <alignment horizontal="center" vertical="center"/>
      <protection hidden="1"/>
    </xf>
    <xf numFmtId="1" fontId="52" fillId="15" borderId="1" xfId="6" applyNumberFormat="1" applyFont="1" applyFill="1" applyBorder="1" applyAlignment="1" applyProtection="1">
      <alignment horizontal="center" vertical="center"/>
      <protection hidden="1"/>
    </xf>
    <xf numFmtId="0" fontId="53" fillId="15" borderId="7" xfId="6" applyFont="1" applyFill="1" applyBorder="1" applyAlignment="1" applyProtection="1">
      <alignment horizontal="right" vertical="center"/>
      <protection hidden="1"/>
    </xf>
    <xf numFmtId="0" fontId="52" fillId="3" borderId="1" xfId="6" applyFont="1" applyFill="1" applyBorder="1" applyAlignment="1" applyProtection="1">
      <alignment horizontal="center" vertical="center"/>
      <protection locked="0"/>
    </xf>
    <xf numFmtId="0" fontId="54" fillId="15" borderId="2" xfId="6" applyFont="1" applyFill="1" applyBorder="1" applyAlignment="1" applyProtection="1">
      <alignment horizontal="center" wrapText="1"/>
      <protection hidden="1"/>
    </xf>
    <xf numFmtId="0" fontId="55" fillId="15" borderId="3" xfId="6" applyFont="1" applyFill="1" applyBorder="1" applyProtection="1">
      <protection hidden="1"/>
    </xf>
    <xf numFmtId="4" fontId="55" fillId="15" borderId="1" xfId="2" applyNumberFormat="1" applyFont="1" applyFill="1" applyBorder="1" applyProtection="1"/>
    <xf numFmtId="0" fontId="54" fillId="15" borderId="6" xfId="6" applyFont="1" applyFill="1" applyBorder="1" applyAlignment="1" applyProtection="1">
      <alignment horizontal="center" wrapText="1"/>
      <protection hidden="1"/>
    </xf>
    <xf numFmtId="0" fontId="52" fillId="15" borderId="3" xfId="6" applyFont="1" applyFill="1" applyBorder="1" applyProtection="1">
      <protection hidden="1"/>
    </xf>
    <xf numFmtId="4" fontId="50" fillId="3" borderId="1" xfId="6" applyNumberFormat="1" applyFont="1" applyFill="1" applyBorder="1" applyAlignment="1" applyProtection="1">
      <alignment horizontal="right"/>
      <protection locked="0"/>
    </xf>
    <xf numFmtId="0" fontId="54" fillId="15" borderId="7" xfId="6" applyFont="1" applyFill="1" applyBorder="1" applyAlignment="1" applyProtection="1">
      <alignment horizontal="center" wrapText="1"/>
      <protection hidden="1"/>
    </xf>
    <xf numFmtId="165" fontId="55" fillId="15" borderId="1" xfId="2" applyNumberFormat="1" applyFont="1" applyFill="1" applyBorder="1" applyProtection="1"/>
    <xf numFmtId="0" fontId="49" fillId="15" borderId="6" xfId="6" quotePrefix="1" applyFont="1" applyFill="1" applyBorder="1" applyAlignment="1" applyProtection="1">
      <alignment horizontal="center"/>
      <protection hidden="1"/>
    </xf>
    <xf numFmtId="0" fontId="49" fillId="15" borderId="7" xfId="6" applyFont="1" applyFill="1" applyBorder="1" applyAlignment="1" applyProtection="1">
      <alignment horizontal="center"/>
      <protection hidden="1"/>
    </xf>
    <xf numFmtId="0" fontId="55" fillId="15" borderId="3" xfId="6" quotePrefix="1" applyFont="1" applyFill="1" applyBorder="1" applyAlignment="1" applyProtection="1">
      <alignment horizontal="left"/>
      <protection hidden="1"/>
    </xf>
    <xf numFmtId="4" fontId="56" fillId="15" borderId="1" xfId="6" applyNumberFormat="1" applyFont="1" applyFill="1" applyBorder="1" applyAlignment="1">
      <alignment vertical="top" wrapText="1"/>
    </xf>
    <xf numFmtId="0" fontId="49" fillId="15" borderId="2" xfId="6" applyFont="1" applyFill="1" applyBorder="1" applyAlignment="1" applyProtection="1">
      <alignment horizontal="center"/>
      <protection hidden="1"/>
    </xf>
    <xf numFmtId="4" fontId="55" fillId="15" borderId="1" xfId="2" applyNumberFormat="1" applyFont="1" applyFill="1" applyBorder="1" applyProtection="1">
      <protection hidden="1"/>
    </xf>
    <xf numFmtId="4" fontId="55" fillId="15" borderId="1" xfId="2" applyNumberFormat="1" applyFont="1" applyFill="1" applyBorder="1" applyAlignment="1" applyProtection="1">
      <protection hidden="1"/>
    </xf>
    <xf numFmtId="0" fontId="52" fillId="15" borderId="6" xfId="6" quotePrefix="1" applyFont="1" applyFill="1" applyBorder="1" applyAlignment="1" applyProtection="1">
      <alignment horizontal="left"/>
      <protection hidden="1"/>
    </xf>
    <xf numFmtId="4" fontId="50" fillId="14" borderId="1" xfId="6" applyNumberFormat="1" applyFont="1" applyFill="1" applyBorder="1" applyAlignment="1" applyProtection="1">
      <alignment horizontal="right"/>
      <protection locked="0"/>
    </xf>
    <xf numFmtId="0" fontId="52" fillId="15" borderId="3" xfId="6" applyFont="1" applyFill="1" applyBorder="1" applyAlignment="1" applyProtection="1">
      <alignment horizontal="left"/>
      <protection hidden="1"/>
    </xf>
    <xf numFmtId="0" fontId="49" fillId="15" borderId="7" xfId="6" quotePrefix="1" applyFont="1" applyFill="1" applyBorder="1" applyAlignment="1" applyProtection="1">
      <alignment horizontal="center"/>
      <protection hidden="1"/>
    </xf>
    <xf numFmtId="0" fontId="49" fillId="15" borderId="6" xfId="6" applyFont="1" applyFill="1" applyBorder="1" applyAlignment="1" applyProtection="1">
      <alignment horizontal="center"/>
      <protection hidden="1"/>
    </xf>
    <xf numFmtId="0" fontId="52" fillId="15" borderId="3" xfId="6" applyFont="1" applyFill="1" applyBorder="1" applyAlignment="1" applyProtection="1">
      <alignment horizontal="left" vertical="top" wrapText="1"/>
      <protection hidden="1"/>
    </xf>
    <xf numFmtId="165" fontId="50" fillId="0" borderId="1" xfId="2" applyNumberFormat="1" applyFont="1" applyBorder="1" applyAlignment="1" applyProtection="1">
      <alignment horizontal="right" vertical="top"/>
      <protection locked="0"/>
    </xf>
    <xf numFmtId="165" fontId="50" fillId="0" borderId="1" xfId="2" applyNumberFormat="1" applyFont="1" applyBorder="1" applyAlignment="1" applyProtection="1">
      <alignment horizontal="right"/>
      <protection locked="0"/>
    </xf>
    <xf numFmtId="0" fontId="52" fillId="15" borderId="3" xfId="6" applyFont="1" applyFill="1" applyBorder="1" applyAlignment="1" applyProtection="1">
      <alignment horizontal="left" vertical="center"/>
      <protection hidden="1"/>
    </xf>
    <xf numFmtId="0" fontId="55" fillId="15" borderId="3" xfId="6" quotePrefix="1" applyFont="1" applyFill="1" applyBorder="1" applyAlignment="1" applyProtection="1">
      <alignment horizontal="left" wrapText="1"/>
      <protection hidden="1"/>
    </xf>
    <xf numFmtId="4" fontId="55" fillId="16" borderId="1" xfId="2" applyNumberFormat="1" applyFont="1" applyFill="1" applyBorder="1" applyProtection="1"/>
    <xf numFmtId="0" fontId="52" fillId="15" borderId="3" xfId="6" quotePrefix="1" applyFont="1" applyFill="1" applyBorder="1" applyAlignment="1" applyProtection="1">
      <alignment horizontal="left"/>
      <protection hidden="1"/>
    </xf>
    <xf numFmtId="4" fontId="50" fillId="16" borderId="1" xfId="2" applyNumberFormat="1" applyFont="1" applyFill="1" applyBorder="1" applyProtection="1">
      <protection locked="0"/>
    </xf>
    <xf numFmtId="0" fontId="57" fillId="15" borderId="3" xfId="6" applyFont="1" applyFill="1" applyBorder="1" applyProtection="1">
      <protection hidden="1"/>
    </xf>
    <xf numFmtId="4" fontId="50" fillId="0" borderId="1" xfId="2" applyNumberFormat="1" applyFont="1" applyBorder="1" applyProtection="1">
      <protection locked="0"/>
    </xf>
    <xf numFmtId="0" fontId="51" fillId="13" borderId="0" xfId="6" applyFont="1" applyFill="1" applyAlignment="1">
      <alignment horizontal="center" vertical="center"/>
    </xf>
    <xf numFmtId="0" fontId="51" fillId="13" borderId="0" xfId="6" applyFont="1" applyFill="1"/>
    <xf numFmtId="0" fontId="58" fillId="6" borderId="2" xfId="6" applyFont="1" applyFill="1" applyBorder="1" applyAlignment="1" applyProtection="1">
      <alignment horizontal="center"/>
      <protection hidden="1"/>
    </xf>
    <xf numFmtId="0" fontId="58" fillId="6" borderId="1" xfId="6" applyFont="1" applyFill="1" applyBorder="1" applyAlignment="1" applyProtection="1">
      <alignment horizontal="center"/>
      <protection hidden="1"/>
    </xf>
    <xf numFmtId="1" fontId="58" fillId="2" borderId="2" xfId="6" applyNumberFormat="1" applyFont="1" applyFill="1" applyBorder="1" applyAlignment="1" applyProtection="1">
      <alignment horizontal="center" vertical="center" wrapText="1"/>
      <protection hidden="1"/>
    </xf>
    <xf numFmtId="1" fontId="58" fillId="2" borderId="7" xfId="6" applyNumberFormat="1" applyFont="1" applyFill="1" applyBorder="1" applyAlignment="1" applyProtection="1">
      <alignment vertical="center" wrapText="1"/>
      <protection hidden="1"/>
    </xf>
    <xf numFmtId="1" fontId="51" fillId="2" borderId="1" xfId="6" applyNumberFormat="1" applyFont="1" applyFill="1" applyBorder="1" applyAlignment="1" applyProtection="1">
      <alignment horizontal="center"/>
      <protection hidden="1"/>
    </xf>
    <xf numFmtId="0" fontId="51" fillId="6" borderId="7" xfId="6" applyFont="1" applyFill="1" applyBorder="1" applyAlignment="1" applyProtection="1">
      <alignment horizontal="right" vertical="center"/>
      <protection hidden="1"/>
    </xf>
    <xf numFmtId="0" fontId="59" fillId="6" borderId="2" xfId="6" applyFont="1" applyFill="1" applyBorder="1" applyAlignment="1" applyProtection="1">
      <alignment horizontal="center" vertical="center" wrapText="1"/>
      <protection hidden="1"/>
    </xf>
    <xf numFmtId="0" fontId="59" fillId="2" borderId="1" xfId="6" applyFont="1" applyFill="1" applyBorder="1" applyAlignment="1" applyProtection="1">
      <alignment horizontal="center" vertical="center" wrapText="1"/>
      <protection hidden="1"/>
    </xf>
    <xf numFmtId="0" fontId="59" fillId="2" borderId="1" xfId="6" applyFont="1" applyFill="1" applyBorder="1" applyAlignment="1" applyProtection="1">
      <alignment horizontal="left" vertical="center" wrapText="1"/>
      <protection hidden="1"/>
    </xf>
    <xf numFmtId="3" fontId="59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51" fillId="2" borderId="1" xfId="6" applyFont="1" applyFill="1" applyBorder="1" applyProtection="1">
      <protection hidden="1"/>
    </xf>
    <xf numFmtId="3" fontId="59" fillId="2" borderId="1" xfId="6" applyNumberFormat="1" applyFont="1" applyFill="1" applyBorder="1" applyAlignment="1" applyProtection="1">
      <alignment vertical="center"/>
      <protection hidden="1"/>
    </xf>
    <xf numFmtId="0" fontId="59" fillId="3" borderId="1" xfId="6" applyFont="1" applyFill="1" applyBorder="1" applyAlignment="1" applyProtection="1">
      <alignment horizontal="left" vertical="center" wrapText="1"/>
      <protection locked="0"/>
    </xf>
    <xf numFmtId="3" fontId="59" fillId="3" borderId="1" xfId="6" applyNumberFormat="1" applyFont="1" applyFill="1" applyBorder="1" applyAlignment="1" applyProtection="1">
      <alignment vertical="center"/>
      <protection locked="0"/>
    </xf>
    <xf numFmtId="3" fontId="59" fillId="3" borderId="1" xfId="6" applyNumberFormat="1" applyFont="1" applyFill="1" applyBorder="1" applyProtection="1">
      <protection locked="0"/>
    </xf>
    <xf numFmtId="3" fontId="59" fillId="2" borderId="1" xfId="6" applyNumberFormat="1" applyFont="1" applyFill="1" applyBorder="1" applyAlignment="1">
      <alignment vertical="center"/>
    </xf>
    <xf numFmtId="0" fontId="59" fillId="3" borderId="1" xfId="6" applyFont="1" applyFill="1" applyBorder="1" applyProtection="1">
      <protection locked="0"/>
    </xf>
    <xf numFmtId="0" fontId="58" fillId="17" borderId="1" xfId="6" applyFont="1" applyFill="1" applyBorder="1" applyAlignment="1" applyProtection="1">
      <alignment horizontal="center" vertical="center" wrapText="1"/>
      <protection hidden="1"/>
    </xf>
    <xf numFmtId="0" fontId="58" fillId="17" borderId="1" xfId="6" applyFont="1" applyFill="1" applyBorder="1" applyAlignment="1" applyProtection="1">
      <alignment horizontal="left" vertical="center" wrapText="1"/>
      <protection hidden="1"/>
    </xf>
    <xf numFmtId="3" fontId="58" fillId="17" borderId="1" xfId="6" applyNumberFormat="1" applyFont="1" applyFill="1" applyBorder="1" applyAlignment="1" applyProtection="1">
      <alignment horizontal="right" vertical="center" wrapText="1"/>
      <protection hidden="1"/>
    </xf>
    <xf numFmtId="3" fontId="58" fillId="17" borderId="1" xfId="6" applyNumberFormat="1" applyFont="1" applyFill="1" applyBorder="1" applyAlignment="1">
      <alignment vertical="center" wrapText="1"/>
    </xf>
    <xf numFmtId="0" fontId="59" fillId="2" borderId="2" xfId="6" applyFont="1" applyFill="1" applyBorder="1" applyAlignment="1" applyProtection="1">
      <alignment horizontal="center" vertical="center" wrapText="1"/>
      <protection hidden="1"/>
    </xf>
    <xf numFmtId="0" fontId="60" fillId="2" borderId="2" xfId="6" applyFont="1" applyFill="1" applyBorder="1" applyAlignment="1" applyProtection="1">
      <alignment horizontal="left" vertical="center" wrapText="1"/>
      <protection hidden="1"/>
    </xf>
    <xf numFmtId="0" fontId="60" fillId="2" borderId="9" xfId="6" applyFont="1" applyFill="1" applyBorder="1" applyAlignment="1" applyProtection="1">
      <alignment horizontal="left" vertical="center" wrapText="1"/>
      <protection hidden="1"/>
    </xf>
    <xf numFmtId="4" fontId="59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59" fillId="2" borderId="3" xfId="6" applyFont="1" applyFill="1" applyBorder="1" applyAlignment="1" applyProtection="1">
      <alignment vertical="center"/>
      <protection hidden="1"/>
    </xf>
    <xf numFmtId="0" fontId="60" fillId="2" borderId="3" xfId="6" applyFont="1" applyFill="1" applyBorder="1" applyAlignment="1" applyProtection="1">
      <alignment vertical="center" wrapText="1"/>
      <protection hidden="1"/>
    </xf>
    <xf numFmtId="0" fontId="59" fillId="2" borderId="1" xfId="6" applyFont="1" applyFill="1" applyBorder="1" applyAlignment="1" applyProtection="1">
      <alignment horizontal="center" vertical="center"/>
      <protection hidden="1"/>
    </xf>
    <xf numFmtId="0" fontId="59" fillId="2" borderId="1" xfId="6" applyFont="1" applyFill="1" applyBorder="1" applyAlignment="1" applyProtection="1">
      <alignment horizontal="left" vertical="center"/>
      <protection hidden="1"/>
    </xf>
    <xf numFmtId="3" fontId="59" fillId="2" borderId="1" xfId="6" applyNumberFormat="1" applyFont="1" applyFill="1" applyBorder="1" applyAlignment="1" applyProtection="1">
      <alignment horizontal="right" vertical="center"/>
      <protection hidden="1"/>
    </xf>
    <xf numFmtId="3" fontId="59" fillId="2" borderId="1" xfId="6" applyNumberFormat="1" applyFont="1" applyFill="1" applyBorder="1"/>
    <xf numFmtId="0" fontId="59" fillId="2" borderId="2" xfId="6" applyFont="1" applyFill="1" applyBorder="1" applyAlignment="1" applyProtection="1">
      <alignment vertical="center" wrapText="1"/>
      <protection hidden="1"/>
    </xf>
    <xf numFmtId="0" fontId="59" fillId="2" borderId="1" xfId="6" applyFont="1" applyFill="1" applyBorder="1" applyAlignment="1" applyProtection="1">
      <alignment vertical="center" wrapText="1"/>
      <protection hidden="1"/>
    </xf>
    <xf numFmtId="11" fontId="59" fillId="2" borderId="1" xfId="6" applyNumberFormat="1" applyFont="1" applyFill="1" applyBorder="1" applyAlignment="1" applyProtection="1">
      <alignment horizontal="center" vertical="center"/>
      <protection hidden="1"/>
    </xf>
    <xf numFmtId="49" fontId="59" fillId="0" borderId="1" xfId="0" applyNumberFormat="1" applyFont="1" applyBorder="1" applyAlignment="1" applyProtection="1">
      <alignment vertical="center"/>
      <protection locked="0"/>
    </xf>
    <xf numFmtId="0" fontId="51" fillId="3" borderId="1" xfId="6" applyFont="1" applyFill="1" applyBorder="1" applyProtection="1">
      <protection locked="0"/>
    </xf>
    <xf numFmtId="11" fontId="59" fillId="2" borderId="2" xfId="6" applyNumberFormat="1" applyFont="1" applyFill="1" applyBorder="1" applyAlignment="1" applyProtection="1">
      <alignment horizontal="center" vertical="center"/>
      <protection hidden="1"/>
    </xf>
    <xf numFmtId="3" fontId="59" fillId="3" borderId="1" xfId="6" applyNumberFormat="1" applyFont="1" applyFill="1" applyBorder="1" applyAlignment="1" applyProtection="1">
      <alignment vertical="center" wrapText="1"/>
      <protection locked="0"/>
    </xf>
    <xf numFmtId="0" fontId="58" fillId="17" borderId="2" xfId="6" applyFont="1" applyFill="1" applyBorder="1" applyAlignment="1" applyProtection="1">
      <alignment horizontal="center" vertical="center"/>
      <protection hidden="1"/>
    </xf>
    <xf numFmtId="0" fontId="58" fillId="17" borderId="2" xfId="6" applyFont="1" applyFill="1" applyBorder="1" applyAlignment="1" applyProtection="1">
      <alignment vertical="center" wrapText="1"/>
      <protection hidden="1"/>
    </xf>
    <xf numFmtId="3" fontId="59" fillId="2" borderId="1" xfId="6" applyNumberFormat="1" applyFont="1" applyFill="1" applyBorder="1" applyAlignment="1" applyProtection="1">
      <alignment vertical="center" wrapText="1"/>
      <protection hidden="1"/>
    </xf>
    <xf numFmtId="0" fontId="58" fillId="2" borderId="2" xfId="6" applyFont="1" applyFill="1" applyBorder="1" applyAlignment="1" applyProtection="1">
      <alignment horizontal="center" vertical="center" wrapText="1"/>
      <protection hidden="1"/>
    </xf>
    <xf numFmtId="0" fontId="58" fillId="2" borderId="2" xfId="6" applyFont="1" applyFill="1" applyBorder="1" applyAlignment="1" applyProtection="1">
      <alignment vertical="center" wrapText="1"/>
      <protection hidden="1"/>
    </xf>
    <xf numFmtId="3" fontId="58" fillId="2" borderId="1" xfId="6" applyNumberFormat="1" applyFont="1" applyFill="1" applyBorder="1" applyAlignment="1" applyProtection="1">
      <alignment vertical="top" wrapText="1"/>
      <protection hidden="1"/>
    </xf>
    <xf numFmtId="0" fontId="58" fillId="6" borderId="1" xfId="6" applyFont="1" applyFill="1" applyBorder="1" applyAlignment="1" applyProtection="1">
      <alignment horizontal="center" vertical="center" wrapText="1"/>
      <protection hidden="1"/>
    </xf>
    <xf numFmtId="0" fontId="58" fillId="6" borderId="1" xfId="6" applyFont="1" applyFill="1" applyBorder="1" applyAlignment="1" applyProtection="1">
      <alignment horizontal="left" vertical="center" wrapText="1"/>
      <protection hidden="1"/>
    </xf>
    <xf numFmtId="3" fontId="58" fillId="6" borderId="1" xfId="6" applyNumberFormat="1" applyFont="1" applyFill="1" applyBorder="1" applyAlignment="1" applyProtection="1">
      <alignment vertical="center" wrapText="1"/>
      <protection hidden="1"/>
    </xf>
    <xf numFmtId="3" fontId="58" fillId="6" borderId="1" xfId="6" applyNumberFormat="1" applyFont="1" applyFill="1" applyBorder="1" applyAlignment="1">
      <alignment vertical="center" wrapText="1"/>
    </xf>
    <xf numFmtId="3" fontId="59" fillId="9" borderId="1" xfId="6" applyNumberFormat="1" applyFont="1" applyFill="1" applyBorder="1" applyAlignment="1" applyProtection="1">
      <alignment vertical="center" wrapText="1"/>
      <protection locked="0"/>
    </xf>
    <xf numFmtId="0" fontId="58" fillId="6" borderId="1" xfId="6" applyFont="1" applyFill="1" applyBorder="1" applyAlignment="1" applyProtection="1">
      <alignment vertical="center" wrapText="1"/>
      <protection hidden="1"/>
    </xf>
    <xf numFmtId="1" fontId="51" fillId="15" borderId="1" xfId="6" applyNumberFormat="1" applyFont="1" applyFill="1" applyBorder="1" applyAlignment="1" applyProtection="1">
      <alignment horizontal="center"/>
      <protection hidden="1"/>
    </xf>
    <xf numFmtId="1" fontId="51" fillId="15" borderId="2" xfId="6" applyNumberFormat="1" applyFont="1" applyFill="1" applyBorder="1" applyAlignment="1" applyProtection="1">
      <alignment horizontal="center"/>
      <protection hidden="1"/>
    </xf>
    <xf numFmtId="0" fontId="51" fillId="15" borderId="1" xfId="6" applyFont="1" applyFill="1" applyBorder="1" applyAlignment="1" applyProtection="1">
      <alignment horizontal="center" vertical="center"/>
      <protection hidden="1"/>
    </xf>
    <xf numFmtId="0" fontId="55" fillId="15" borderId="1" xfId="6" applyFont="1" applyFill="1" applyBorder="1" applyAlignment="1" applyProtection="1">
      <alignment horizontal="center" vertical="center"/>
      <protection hidden="1"/>
    </xf>
    <xf numFmtId="4" fontId="55" fillId="15" borderId="1" xfId="3" applyNumberFormat="1" applyFont="1" applyFill="1" applyBorder="1" applyAlignment="1" applyProtection="1">
      <alignment horizontal="right" vertical="center"/>
    </xf>
    <xf numFmtId="4" fontId="55" fillId="15" borderId="1" xfId="3" applyNumberFormat="1" applyFont="1" applyFill="1" applyBorder="1" applyAlignment="1" applyProtection="1">
      <alignment horizontal="right" vertical="center"/>
      <protection hidden="1"/>
    </xf>
    <xf numFmtId="0" fontId="57" fillId="15" borderId="1" xfId="6" applyFont="1" applyFill="1" applyBorder="1" applyAlignment="1" applyProtection="1">
      <alignment horizontal="center" vertical="center"/>
      <protection hidden="1"/>
    </xf>
    <xf numFmtId="0" fontId="57" fillId="15" borderId="1" xfId="6" quotePrefix="1" applyFont="1" applyFill="1" applyBorder="1" applyAlignment="1" applyProtection="1">
      <alignment horizontal="left" vertical="center"/>
      <protection hidden="1"/>
    </xf>
    <xf numFmtId="4" fontId="55" fillId="15" borderId="1" xfId="3" applyNumberFormat="1" applyFont="1" applyFill="1" applyBorder="1" applyAlignment="1" applyProtection="1">
      <alignment vertical="center"/>
    </xf>
    <xf numFmtId="0" fontId="57" fillId="15" borderId="1" xfId="6" quotePrefix="1" applyFont="1" applyFill="1" applyBorder="1" applyAlignment="1" applyProtection="1">
      <alignment horizontal="center" vertical="center"/>
      <protection hidden="1"/>
    </xf>
    <xf numFmtId="0" fontId="57" fillId="15" borderId="1" xfId="6" applyFont="1" applyFill="1" applyBorder="1" applyAlignment="1" applyProtection="1">
      <alignment vertical="center"/>
      <protection hidden="1"/>
    </xf>
    <xf numFmtId="4" fontId="50" fillId="0" borderId="1" xfId="3" applyNumberFormat="1" applyFont="1" applyBorder="1" applyAlignment="1" applyProtection="1">
      <alignment vertical="center"/>
      <protection locked="0"/>
    </xf>
    <xf numFmtId="0" fontId="51" fillId="15" borderId="1" xfId="6" applyFont="1" applyFill="1" applyBorder="1" applyAlignment="1" applyProtection="1">
      <alignment horizontal="left" vertical="center"/>
      <protection hidden="1"/>
    </xf>
    <xf numFmtId="0" fontId="51" fillId="15" borderId="0" xfId="0" applyFont="1" applyFill="1" applyAlignment="1" applyProtection="1">
      <alignment horizontal="left" wrapText="1"/>
      <protection hidden="1"/>
    </xf>
    <xf numFmtId="4" fontId="50" fillId="14" borderId="1" xfId="3" applyNumberFormat="1" applyFont="1" applyFill="1" applyBorder="1" applyAlignment="1" applyProtection="1">
      <alignment vertical="center"/>
      <protection locked="0"/>
    </xf>
    <xf numFmtId="0" fontId="51" fillId="15" borderId="1" xfId="6" applyFont="1" applyFill="1" applyBorder="1" applyAlignment="1" applyProtection="1">
      <alignment horizontal="left" vertical="center" wrapText="1"/>
      <protection hidden="1"/>
    </xf>
    <xf numFmtId="0" fontId="57" fillId="15" borderId="1" xfId="6" quotePrefix="1" applyFont="1" applyFill="1" applyBorder="1" applyAlignment="1" applyProtection="1">
      <alignment vertical="center" wrapText="1"/>
      <protection hidden="1"/>
    </xf>
    <xf numFmtId="4" fontId="50" fillId="14" borderId="2" xfId="3" applyNumberFormat="1" applyFont="1" applyFill="1" applyBorder="1" applyAlignment="1" applyProtection="1">
      <alignment vertical="center"/>
      <protection locked="0"/>
    </xf>
    <xf numFmtId="0" fontId="50" fillId="15" borderId="1" xfId="0" applyFont="1" applyFill="1" applyBorder="1" applyAlignment="1" applyProtection="1">
      <alignment horizontal="left"/>
      <protection hidden="1"/>
    </xf>
    <xf numFmtId="0" fontId="57" fillId="15" borderId="1" xfId="6" applyFont="1" applyFill="1" applyBorder="1" applyAlignment="1" applyProtection="1">
      <alignment horizontal="left" vertical="center"/>
      <protection hidden="1"/>
    </xf>
    <xf numFmtId="0" fontId="57" fillId="15" borderId="1" xfId="6" applyFont="1" applyFill="1" applyBorder="1" applyAlignment="1" applyProtection="1">
      <alignment vertical="center" wrapText="1"/>
      <protection hidden="1"/>
    </xf>
    <xf numFmtId="0" fontId="51" fillId="15" borderId="1" xfId="6" applyFont="1" applyFill="1" applyBorder="1" applyAlignment="1" applyProtection="1">
      <alignment vertical="center"/>
      <protection hidden="1"/>
    </xf>
    <xf numFmtId="4" fontId="50" fillId="15" borderId="1" xfId="3" applyNumberFormat="1" applyFont="1" applyFill="1" applyBorder="1" applyAlignment="1" applyProtection="1">
      <alignment vertical="center"/>
    </xf>
    <xf numFmtId="0" fontId="51" fillId="15" borderId="1" xfId="6" applyFont="1" applyFill="1" applyBorder="1" applyAlignment="1" applyProtection="1">
      <alignment vertical="center" wrapText="1"/>
      <protection hidden="1"/>
    </xf>
    <xf numFmtId="4" fontId="50" fillId="0" borderId="2" xfId="3" applyNumberFormat="1" applyFont="1" applyBorder="1" applyAlignment="1" applyProtection="1">
      <alignment vertical="center"/>
      <protection locked="0"/>
    </xf>
    <xf numFmtId="0" fontId="57" fillId="15" borderId="2" xfId="6" applyFont="1" applyFill="1" applyBorder="1" applyAlignment="1" applyProtection="1">
      <alignment vertical="center" wrapText="1"/>
      <protection hidden="1"/>
    </xf>
    <xf numFmtId="0" fontId="55" fillId="15" borderId="1" xfId="6" applyFont="1" applyFill="1" applyBorder="1" applyAlignment="1">
      <alignment horizontal="center" vertical="center"/>
    </xf>
    <xf numFmtId="0" fontId="55" fillId="15" borderId="1" xfId="6" applyFont="1" applyFill="1" applyBorder="1" applyAlignment="1">
      <alignment vertical="center" wrapText="1"/>
    </xf>
    <xf numFmtId="0" fontId="57" fillId="15" borderId="1" xfId="6" applyFont="1" applyFill="1" applyBorder="1" applyAlignment="1">
      <alignment horizontal="center" vertical="center"/>
    </xf>
    <xf numFmtId="0" fontId="57" fillId="15" borderId="1" xfId="6" applyFont="1" applyFill="1" applyBorder="1" applyAlignment="1">
      <alignment vertical="center"/>
    </xf>
    <xf numFmtId="0" fontId="51" fillId="15" borderId="1" xfId="6" applyFont="1" applyFill="1" applyBorder="1" applyAlignment="1">
      <alignment horizontal="center" vertical="center"/>
    </xf>
    <xf numFmtId="0" fontId="51" fillId="15" borderId="1" xfId="6" applyFont="1" applyFill="1" applyBorder="1" applyAlignment="1">
      <alignment vertical="center" wrapText="1"/>
    </xf>
    <xf numFmtId="0" fontId="51" fillId="15" borderId="0" xfId="0" applyFont="1" applyFill="1" applyAlignment="1" applyProtection="1">
      <alignment horizontal="left" vertical="center"/>
      <protection hidden="1"/>
    </xf>
    <xf numFmtId="0" fontId="51" fillId="15" borderId="0" xfId="6" applyFont="1" applyFill="1" applyProtection="1">
      <protection locked="0"/>
    </xf>
    <xf numFmtId="0" fontId="51" fillId="15" borderId="1" xfId="0" applyFont="1" applyFill="1" applyBorder="1" applyAlignment="1" applyProtection="1">
      <alignment horizontal="left" wrapText="1"/>
      <protection hidden="1"/>
    </xf>
    <xf numFmtId="0" fontId="50" fillId="15" borderId="1" xfId="0" applyFont="1" applyFill="1" applyBorder="1" applyAlignment="1" applyProtection="1">
      <alignment horizontal="left" vertical="center"/>
      <protection hidden="1"/>
    </xf>
    <xf numFmtId="0" fontId="51" fillId="15" borderId="1" xfId="0" applyFont="1" applyFill="1" applyBorder="1" applyAlignment="1" applyProtection="1">
      <alignment horizontal="left"/>
      <protection hidden="1"/>
    </xf>
    <xf numFmtId="0" fontId="51" fillId="15" borderId="1" xfId="0" applyFont="1" applyFill="1" applyBorder="1" applyAlignment="1" applyProtection="1">
      <alignment horizontal="left" vertical="center"/>
      <protection hidden="1"/>
    </xf>
    <xf numFmtId="0" fontId="59" fillId="15" borderId="1" xfId="6" applyFont="1" applyFill="1" applyBorder="1" applyAlignment="1" applyProtection="1">
      <alignment horizontal="center" vertical="center"/>
      <protection hidden="1"/>
    </xf>
    <xf numFmtId="4" fontId="55" fillId="15" borderId="1" xfId="3" applyNumberFormat="1" applyFont="1" applyFill="1" applyBorder="1" applyAlignment="1" applyProtection="1">
      <alignment vertical="center"/>
      <protection hidden="1"/>
    </xf>
    <xf numFmtId="0" fontId="58" fillId="15" borderId="1" xfId="6" applyFont="1" applyFill="1" applyBorder="1" applyAlignment="1" applyProtection="1">
      <alignment horizontal="center" vertical="center"/>
      <protection hidden="1"/>
    </xf>
    <xf numFmtId="4" fontId="55" fillId="15" borderId="1" xfId="3" applyNumberFormat="1" applyFont="1" applyFill="1" applyBorder="1" applyProtection="1">
      <protection hidden="1"/>
    </xf>
    <xf numFmtId="4" fontId="61" fillId="15" borderId="1" xfId="6" applyNumberFormat="1" applyFont="1" applyFill="1" applyBorder="1" applyProtection="1">
      <protection hidden="1"/>
    </xf>
    <xf numFmtId="0" fontId="51" fillId="13" borderId="8" xfId="6" applyFont="1" applyFill="1" applyBorder="1" applyProtection="1">
      <protection locked="0"/>
    </xf>
    <xf numFmtId="0" fontId="61" fillId="13" borderId="0" xfId="0" applyFont="1" applyFill="1" applyAlignment="1" applyProtection="1">
      <alignment horizontal="left"/>
      <protection hidden="1"/>
    </xf>
    <xf numFmtId="0" fontId="61" fillId="13" borderId="9" xfId="0" applyFont="1" applyFill="1" applyBorder="1" applyAlignment="1" applyProtection="1">
      <alignment horizontal="left"/>
      <protection hidden="1"/>
    </xf>
    <xf numFmtId="0" fontId="61" fillId="13" borderId="11" xfId="0" applyFont="1" applyFill="1" applyBorder="1" applyAlignment="1" applyProtection="1">
      <alignment horizontal="left"/>
      <protection hidden="1"/>
    </xf>
    <xf numFmtId="0" fontId="50" fillId="13" borderId="0" xfId="0" applyFont="1" applyFill="1" applyAlignment="1" applyProtection="1">
      <alignment horizontal="left"/>
      <protection hidden="1"/>
    </xf>
    <xf numFmtId="4" fontId="50" fillId="15" borderId="1" xfId="3" applyNumberFormat="1" applyFont="1" applyFill="1" applyBorder="1" applyAlignment="1" applyProtection="1">
      <alignment vertical="center"/>
      <protection hidden="1"/>
    </xf>
    <xf numFmtId="0" fontId="62" fillId="13" borderId="0" xfId="6" applyFont="1" applyFill="1" applyAlignment="1" applyProtection="1">
      <alignment horizontal="right" vertical="center" wrapText="1"/>
      <protection hidden="1"/>
    </xf>
    <xf numFmtId="0" fontId="60" fillId="13" borderId="0" xfId="6" applyFont="1" applyFill="1" applyAlignment="1" applyProtection="1">
      <alignment vertical="center" wrapText="1"/>
      <protection hidden="1"/>
    </xf>
    <xf numFmtId="0" fontId="60" fillId="13" borderId="0" xfId="6" applyFont="1" applyFill="1" applyAlignment="1" applyProtection="1">
      <alignment vertical="center"/>
      <protection hidden="1"/>
    </xf>
    <xf numFmtId="4" fontId="63" fillId="13" borderId="1" xfId="3" applyNumberFormat="1" applyFont="1" applyFill="1" applyBorder="1" applyAlignment="1" applyProtection="1">
      <alignment vertical="center"/>
      <protection hidden="1"/>
    </xf>
    <xf numFmtId="0" fontId="51" fillId="13" borderId="0" xfId="6" applyFont="1" applyFill="1" applyAlignment="1" applyProtection="1">
      <alignment horizontal="center" vertical="center"/>
      <protection hidden="1"/>
    </xf>
    <xf numFmtId="4" fontId="50" fillId="0" borderId="1" xfId="0" applyNumberFormat="1" applyFont="1" applyBorder="1" applyProtection="1">
      <protection locked="0"/>
    </xf>
    <xf numFmtId="4" fontId="55" fillId="0" borderId="1" xfId="0" applyNumberFormat="1" applyFont="1" applyBorder="1" applyProtection="1">
      <protection locked="0"/>
    </xf>
    <xf numFmtId="0" fontId="51" fillId="13" borderId="0" xfId="6" applyFont="1" applyFill="1" applyProtection="1">
      <protection hidden="1"/>
    </xf>
    <xf numFmtId="0" fontId="55" fillId="15" borderId="1" xfId="0" applyFont="1" applyFill="1" applyBorder="1" applyAlignment="1" applyProtection="1">
      <alignment horizontal="center" vertical="center"/>
      <protection hidden="1"/>
    </xf>
    <xf numFmtId="0" fontId="55" fillId="15" borderId="1" xfId="0" applyFont="1" applyFill="1" applyBorder="1" applyAlignment="1" applyProtection="1">
      <alignment horizontal="left" vertical="center"/>
      <protection hidden="1"/>
    </xf>
    <xf numFmtId="4" fontId="53" fillId="15" borderId="1" xfId="6" applyNumberFormat="1" applyFont="1" applyFill="1" applyBorder="1" applyProtection="1">
      <protection hidden="1"/>
    </xf>
    <xf numFmtId="0" fontId="51" fillId="13" borderId="12" xfId="6" applyFont="1" applyFill="1" applyBorder="1" applyProtection="1">
      <protection locked="0"/>
    </xf>
    <xf numFmtId="0" fontId="61" fillId="13" borderId="13" xfId="0" applyFont="1" applyFill="1" applyBorder="1" applyAlignment="1" applyProtection="1">
      <alignment horizontal="left"/>
      <protection hidden="1"/>
    </xf>
    <xf numFmtId="0" fontId="61" fillId="13" borderId="14" xfId="0" applyFont="1" applyFill="1" applyBorder="1" applyAlignment="1" applyProtection="1">
      <alignment horizontal="left"/>
      <protection hidden="1"/>
    </xf>
    <xf numFmtId="0" fontId="64" fillId="2" borderId="4" xfId="0" applyFont="1" applyFill="1" applyBorder="1"/>
    <xf numFmtId="0" fontId="61" fillId="2" borderId="4" xfId="0" applyFont="1" applyFill="1" applyBorder="1"/>
    <xf numFmtId="1" fontId="55" fillId="2" borderId="1" xfId="0" applyNumberFormat="1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/>
    </xf>
    <xf numFmtId="0" fontId="55" fillId="2" borderId="2" xfId="0" applyFont="1" applyFill="1" applyBorder="1" applyAlignment="1">
      <alignment horizontal="center" vertical="center"/>
    </xf>
    <xf numFmtId="1" fontId="50" fillId="2" borderId="1" xfId="0" applyNumberFormat="1" applyFont="1" applyFill="1" applyBorder="1" applyAlignment="1">
      <alignment horizontal="center" vertical="center" wrapText="1"/>
    </xf>
    <xf numFmtId="3" fontId="50" fillId="2" borderId="1" xfId="0" applyNumberFormat="1" applyFont="1" applyFill="1" applyBorder="1" applyAlignment="1">
      <alignment horizontal="center" vertical="center" wrapText="1"/>
    </xf>
    <xf numFmtId="3" fontId="55" fillId="2" borderId="7" xfId="0" applyNumberFormat="1" applyFont="1" applyFill="1" applyBorder="1" applyAlignment="1">
      <alignment horizontal="center" vertical="center"/>
    </xf>
    <xf numFmtId="0" fontId="55" fillId="7" borderId="2" xfId="0" applyFont="1" applyFill="1" applyBorder="1" applyAlignment="1">
      <alignment horizontal="center" vertical="center" wrapText="1"/>
    </xf>
    <xf numFmtId="0" fontId="55" fillId="7" borderId="1" xfId="0" applyFont="1" applyFill="1" applyBorder="1" applyAlignment="1">
      <alignment vertical="center" wrapText="1"/>
    </xf>
    <xf numFmtId="3" fontId="55" fillId="7" borderId="1" xfId="0" applyNumberFormat="1" applyFont="1" applyFill="1" applyBorder="1" applyAlignment="1">
      <alignment vertical="center" wrapText="1"/>
    </xf>
    <xf numFmtId="0" fontId="55" fillId="7" borderId="1" xfId="0" applyFont="1" applyFill="1" applyBorder="1" applyAlignment="1">
      <alignment horizontal="center" vertical="center" wrapText="1"/>
    </xf>
    <xf numFmtId="3" fontId="50" fillId="7" borderId="1" xfId="0" applyNumberFormat="1" applyFont="1" applyFill="1" applyBorder="1" applyAlignment="1">
      <alignment vertical="top" wrapText="1"/>
    </xf>
    <xf numFmtId="3" fontId="50" fillId="7" borderId="1" xfId="2" applyNumberFormat="1" applyFont="1" applyFill="1" applyBorder="1" applyAlignment="1" applyProtection="1">
      <alignment vertical="center"/>
    </xf>
    <xf numFmtId="0" fontId="50" fillId="18" borderId="5" xfId="0" applyFont="1" applyFill="1" applyBorder="1" applyAlignment="1">
      <alignment vertical="center"/>
    </xf>
    <xf numFmtId="3" fontId="50" fillId="18" borderId="1" xfId="0" applyNumberFormat="1" applyFont="1" applyFill="1" applyBorder="1" applyAlignment="1">
      <alignment vertical="center"/>
    </xf>
    <xf numFmtId="3" fontId="50" fillId="18" borderId="1" xfId="2" applyNumberFormat="1" applyFont="1" applyFill="1" applyBorder="1" applyAlignment="1" applyProtection="1">
      <alignment vertical="center"/>
    </xf>
    <xf numFmtId="0" fontId="50" fillId="2" borderId="2" xfId="0" applyFont="1" applyFill="1" applyBorder="1" applyAlignment="1">
      <alignment horizontal="center" vertical="center" wrapText="1"/>
    </xf>
    <xf numFmtId="3" fontId="50" fillId="7" borderId="1" xfId="0" applyNumberFormat="1" applyFont="1" applyFill="1" applyBorder="1"/>
    <xf numFmtId="0" fontId="50" fillId="2" borderId="6" xfId="0" applyFont="1" applyFill="1" applyBorder="1" applyAlignment="1">
      <alignment horizontal="center" vertical="center" wrapText="1"/>
    </xf>
    <xf numFmtId="3" fontId="50" fillId="3" borderId="1" xfId="0" applyNumberFormat="1" applyFont="1" applyFill="1" applyBorder="1" applyAlignment="1" applyProtection="1">
      <alignment vertical="top" wrapText="1"/>
      <protection locked="0"/>
    </xf>
    <xf numFmtId="0" fontId="50" fillId="2" borderId="7" xfId="0" applyFont="1" applyFill="1" applyBorder="1" applyAlignment="1">
      <alignment horizontal="center" vertical="center" wrapText="1"/>
    </xf>
    <xf numFmtId="0" fontId="55" fillId="7" borderId="5" xfId="0" applyFont="1" applyFill="1" applyBorder="1" applyAlignment="1">
      <alignment vertical="center"/>
    </xf>
    <xf numFmtId="3" fontId="50" fillId="7" borderId="1" xfId="0" applyNumberFormat="1" applyFont="1" applyFill="1" applyBorder="1" applyAlignment="1">
      <alignment vertical="center"/>
    </xf>
    <xf numFmtId="3" fontId="50" fillId="0" borderId="1" xfId="0" applyNumberFormat="1" applyFont="1" applyBorder="1" applyProtection="1">
      <protection locked="0"/>
    </xf>
    <xf numFmtId="0" fontId="55" fillId="7" borderId="5" xfId="0" applyFont="1" applyFill="1" applyBorder="1" applyAlignment="1">
      <alignment vertical="center" wrapText="1"/>
    </xf>
    <xf numFmtId="3" fontId="50" fillId="7" borderId="1" xfId="0" applyNumberFormat="1" applyFont="1" applyFill="1" applyBorder="1" applyAlignment="1">
      <alignment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0" fillId="7" borderId="5" xfId="0" applyFont="1" applyFill="1" applyBorder="1" applyAlignment="1">
      <alignment vertical="center" wrapText="1"/>
    </xf>
    <xf numFmtId="0" fontId="50" fillId="2" borderId="1" xfId="0" applyFont="1" applyFill="1" applyBorder="1" applyAlignment="1">
      <alignment horizontal="center"/>
    </xf>
    <xf numFmtId="0" fontId="51" fillId="2" borderId="1" xfId="6" applyFont="1" applyFill="1" applyBorder="1" applyAlignment="1">
      <alignment horizontal="right"/>
    </xf>
    <xf numFmtId="0" fontId="51" fillId="5" borderId="0" xfId="6" applyFont="1" applyFill="1" applyAlignment="1">
      <alignment horizontal="center"/>
    </xf>
    <xf numFmtId="0" fontId="51" fillId="5" borderId="0" xfId="6" applyFont="1" applyFill="1"/>
    <xf numFmtId="0" fontId="51" fillId="0" borderId="0" xfId="6" applyFont="1" applyAlignment="1">
      <alignment horizontal="center" vertical="center"/>
    </xf>
    <xf numFmtId="0" fontId="51" fillId="0" borderId="0" xfId="6" applyFont="1" applyAlignment="1">
      <alignment vertical="center"/>
    </xf>
    <xf numFmtId="0" fontId="51" fillId="0" borderId="0" xfId="6" applyFont="1"/>
    <xf numFmtId="0" fontId="62" fillId="5" borderId="0" xfId="6" applyFont="1" applyFill="1" applyAlignment="1">
      <alignment vertical="center"/>
    </xf>
    <xf numFmtId="0" fontId="52" fillId="13" borderId="0" xfId="6" applyFont="1" applyFill="1" applyAlignment="1">
      <alignment vertical="center"/>
    </xf>
    <xf numFmtId="0" fontId="63" fillId="13" borderId="0" xfId="6" applyFont="1" applyFill="1" applyAlignment="1">
      <alignment horizontal="center" vertical="center"/>
    </xf>
    <xf numFmtId="0" fontId="62" fillId="13" borderId="0" xfId="6" applyFont="1" applyFill="1" applyAlignment="1">
      <alignment horizontal="center" vertical="center"/>
    </xf>
    <xf numFmtId="0" fontId="57" fillId="10" borderId="2" xfId="6" applyFont="1" applyFill="1" applyBorder="1" applyAlignment="1">
      <alignment horizontal="center" vertical="center" wrapText="1"/>
    </xf>
    <xf numFmtId="0" fontId="57" fillId="10" borderId="2" xfId="6" applyFont="1" applyFill="1" applyBorder="1" applyAlignment="1">
      <alignment vertical="center" wrapText="1"/>
    </xf>
    <xf numFmtId="0" fontId="57" fillId="10" borderId="1" xfId="6" applyFont="1" applyFill="1" applyBorder="1" applyAlignment="1">
      <alignment horizontal="center" vertical="center" wrapText="1"/>
    </xf>
    <xf numFmtId="0" fontId="57" fillId="10" borderId="1" xfId="6" applyFont="1" applyFill="1" applyBorder="1" applyAlignment="1">
      <alignment wrapText="1"/>
    </xf>
    <xf numFmtId="0" fontId="57" fillId="19" borderId="1" xfId="6" applyFont="1" applyFill="1" applyBorder="1" applyAlignment="1">
      <alignment horizontal="center" vertical="center" wrapText="1"/>
    </xf>
    <xf numFmtId="0" fontId="51" fillId="15" borderId="1" xfId="6" applyFont="1" applyFill="1" applyBorder="1" applyAlignment="1">
      <alignment vertical="center"/>
    </xf>
    <xf numFmtId="0" fontId="51" fillId="19" borderId="1" xfId="6" applyFont="1" applyFill="1" applyBorder="1" applyAlignment="1">
      <alignment horizontal="center" vertical="center" wrapText="1"/>
    </xf>
    <xf numFmtId="0" fontId="57" fillId="19" borderId="2" xfId="6" applyFont="1" applyFill="1" applyBorder="1" applyAlignment="1">
      <alignment horizontal="center" vertical="center" wrapText="1"/>
    </xf>
    <xf numFmtId="0" fontId="57" fillId="15" borderId="2" xfId="6" applyFont="1" applyFill="1" applyBorder="1" applyAlignment="1">
      <alignment vertical="center" wrapText="1"/>
    </xf>
    <xf numFmtId="0" fontId="57" fillId="10" borderId="1" xfId="6" applyFont="1" applyFill="1" applyBorder="1" applyAlignment="1">
      <alignment vertical="center" wrapText="1"/>
    </xf>
    <xf numFmtId="0" fontId="51" fillId="19" borderId="1" xfId="6" applyFont="1" applyFill="1" applyBorder="1" applyAlignment="1">
      <alignment horizontal="center" vertical="center"/>
    </xf>
    <xf numFmtId="0" fontId="51" fillId="15" borderId="2" xfId="6" applyFont="1" applyFill="1" applyBorder="1" applyAlignment="1">
      <alignment vertical="center" wrapText="1"/>
    </xf>
    <xf numFmtId="0" fontId="57" fillId="6" borderId="1" xfId="6" applyFont="1" applyFill="1" applyBorder="1" applyAlignment="1">
      <alignment horizontal="center" vertical="center" wrapText="1"/>
    </xf>
    <xf numFmtId="0" fontId="57" fillId="6" borderId="1" xfId="6" applyFont="1" applyFill="1" applyBorder="1" applyAlignment="1">
      <alignment vertical="center" wrapText="1"/>
    </xf>
    <xf numFmtId="0" fontId="51" fillId="6" borderId="1" xfId="6" applyFont="1" applyFill="1" applyBorder="1"/>
    <xf numFmtId="0" fontId="51" fillId="13" borderId="0" xfId="6" applyFont="1" applyFill="1" applyAlignment="1">
      <alignment vertical="center"/>
    </xf>
    <xf numFmtId="3" fontId="51" fillId="20" borderId="1" xfId="6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 vertical="center"/>
      <protection hidden="1"/>
    </xf>
    <xf numFmtId="0" fontId="55" fillId="6" borderId="2" xfId="0" applyFont="1" applyFill="1" applyBorder="1" applyAlignment="1" applyProtection="1">
      <alignment vertical="center" wrapText="1"/>
      <protection hidden="1"/>
    </xf>
    <xf numFmtId="0" fontId="55" fillId="6" borderId="1" xfId="0" applyFont="1" applyFill="1" applyBorder="1" applyAlignment="1" applyProtection="1">
      <alignment vertical="center" wrapText="1"/>
      <protection hidden="1"/>
    </xf>
    <xf numFmtId="1" fontId="55" fillId="6" borderId="2" xfId="0" applyNumberFormat="1" applyFont="1" applyFill="1" applyBorder="1" applyAlignment="1" applyProtection="1">
      <alignment horizontal="center" vertical="center" wrapText="1"/>
      <protection hidden="1"/>
    </xf>
    <xf numFmtId="1" fontId="6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30" fillId="13" borderId="5" xfId="0" applyFont="1" applyFill="1" applyBorder="1" applyProtection="1">
      <protection hidden="1"/>
    </xf>
    <xf numFmtId="0" fontId="32" fillId="13" borderId="1" xfId="0" applyFont="1" applyFill="1" applyBorder="1" applyAlignment="1" applyProtection="1">
      <alignment horizontal="center" vertical="center"/>
      <protection hidden="1"/>
    </xf>
    <xf numFmtId="0" fontId="32" fillId="13" borderId="1" xfId="0" applyFont="1" applyFill="1" applyBorder="1" applyProtection="1">
      <protection hidden="1"/>
    </xf>
    <xf numFmtId="3" fontId="32" fillId="13" borderId="1" xfId="0" applyNumberFormat="1" applyFont="1" applyFill="1" applyBorder="1" applyProtection="1">
      <protection hidden="1"/>
    </xf>
    <xf numFmtId="0" fontId="30" fillId="19" borderId="15" xfId="0" applyFont="1" applyFill="1" applyBorder="1"/>
    <xf numFmtId="0" fontId="0" fillId="19" borderId="10" xfId="0" applyFill="1" applyBorder="1"/>
    <xf numFmtId="0" fontId="30" fillId="19" borderId="5" xfId="0" applyFont="1" applyFill="1" applyBorder="1"/>
    <xf numFmtId="0" fontId="0" fillId="19" borderId="4" xfId="0" applyFill="1" applyBorder="1"/>
    <xf numFmtId="0" fontId="30" fillId="19" borderId="5" xfId="0" applyFont="1" applyFill="1" applyBorder="1" applyAlignment="1">
      <alignment vertical="center"/>
    </xf>
    <xf numFmtId="0" fontId="30" fillId="19" borderId="5" xfId="0" applyFont="1" applyFill="1" applyBorder="1" applyAlignment="1">
      <alignment horizontal="left"/>
    </xf>
    <xf numFmtId="0" fontId="0" fillId="19" borderId="4" xfId="0" applyFill="1" applyBorder="1" applyProtection="1">
      <protection hidden="1"/>
    </xf>
    <xf numFmtId="0" fontId="36" fillId="15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 applyProtection="1">
      <alignment wrapText="1"/>
      <protection hidden="1"/>
    </xf>
    <xf numFmtId="164" fontId="65" fillId="15" borderId="1" xfId="1" applyNumberFormat="1" applyFont="1" applyFill="1" applyBorder="1" applyProtection="1">
      <protection hidden="1"/>
    </xf>
    <xf numFmtId="0" fontId="32" fillId="15" borderId="1" xfId="0" applyFont="1" applyFill="1" applyBorder="1" applyProtection="1">
      <protection hidden="1"/>
    </xf>
    <xf numFmtId="164" fontId="65" fillId="15" borderId="1" xfId="0" applyNumberFormat="1" applyFont="1" applyFill="1" applyBorder="1" applyProtection="1">
      <protection hidden="1"/>
    </xf>
    <xf numFmtId="0" fontId="32" fillId="15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 applyProtection="1">
      <alignment vertical="center" wrapText="1"/>
      <protection hidden="1"/>
    </xf>
    <xf numFmtId="0" fontId="55" fillId="15" borderId="1" xfId="0" applyFont="1" applyFill="1" applyBorder="1" applyAlignment="1" applyProtection="1">
      <alignment horizontal="center" vertical="center" wrapText="1"/>
      <protection hidden="1"/>
    </xf>
    <xf numFmtId="0" fontId="36" fillId="15" borderId="1" xfId="0" applyFont="1" applyFill="1" applyBorder="1" applyAlignment="1" applyProtection="1">
      <alignment horizontal="center" vertical="center"/>
      <protection hidden="1"/>
    </xf>
    <xf numFmtId="0" fontId="65" fillId="15" borderId="1" xfId="0" applyFont="1" applyFill="1" applyBorder="1" applyProtection="1">
      <protection hidden="1"/>
    </xf>
    <xf numFmtId="0" fontId="36" fillId="15" borderId="1" xfId="0" applyFont="1" applyFill="1" applyBorder="1" applyAlignment="1" applyProtection="1">
      <alignment horizontal="center"/>
      <protection hidden="1"/>
    </xf>
    <xf numFmtId="0" fontId="36" fillId="15" borderId="1" xfId="0" applyFont="1" applyFill="1" applyBorder="1" applyProtection="1">
      <protection hidden="1"/>
    </xf>
    <xf numFmtId="3" fontId="65" fillId="15" borderId="1" xfId="0" applyNumberFormat="1" applyFont="1" applyFill="1" applyBorder="1" applyProtection="1">
      <protection hidden="1"/>
    </xf>
    <xf numFmtId="0" fontId="32" fillId="15" borderId="1" xfId="0" applyFont="1" applyFill="1" applyBorder="1" applyAlignment="1" applyProtection="1">
      <alignment horizontal="center"/>
      <protection hidden="1"/>
    </xf>
    <xf numFmtId="0" fontId="36" fillId="15" borderId="1" xfId="0" applyFont="1" applyFill="1" applyBorder="1" applyAlignment="1" applyProtection="1">
      <alignment wrapText="1"/>
      <protection hidden="1"/>
    </xf>
    <xf numFmtId="3" fontId="65" fillId="15" borderId="1" xfId="0" applyNumberFormat="1" applyFont="1" applyFill="1" applyBorder="1" applyAlignment="1" applyProtection="1">
      <alignment vertical="center"/>
      <protection hidden="1"/>
    </xf>
    <xf numFmtId="3" fontId="65" fillId="15" borderId="1" xfId="0" applyNumberFormat="1" applyFont="1" applyFill="1" applyBorder="1"/>
    <xf numFmtId="3" fontId="65" fillId="15" borderId="1" xfId="0" applyNumberFormat="1" applyFont="1" applyFill="1" applyBorder="1" applyAlignment="1">
      <alignment vertical="center"/>
    </xf>
    <xf numFmtId="0" fontId="51" fillId="15" borderId="1" xfId="0" applyFont="1" applyFill="1" applyBorder="1" applyAlignment="1" applyProtection="1">
      <alignment horizontal="left" vertical="center" wrapText="1"/>
      <protection hidden="1"/>
    </xf>
    <xf numFmtId="0" fontId="58" fillId="2" borderId="1" xfId="6" applyFont="1" applyFill="1" applyBorder="1" applyAlignment="1" applyProtection="1">
      <alignment horizontal="center" vertical="center"/>
      <protection hidden="1"/>
    </xf>
    <xf numFmtId="3" fontId="44" fillId="6" borderId="1" xfId="6" applyNumberFormat="1" applyFont="1" applyFill="1" applyBorder="1" applyAlignment="1">
      <alignment vertical="center" wrapText="1"/>
    </xf>
    <xf numFmtId="0" fontId="51" fillId="13" borderId="0" xfId="6" applyFont="1" applyFill="1" applyAlignment="1">
      <alignment horizontal="left" vertical="center"/>
    </xf>
    <xf numFmtId="0" fontId="66" fillId="13" borderId="0" xfId="0" applyFont="1" applyFill="1" applyAlignment="1">
      <alignment vertical="center" wrapText="1"/>
    </xf>
    <xf numFmtId="0" fontId="51" fillId="2" borderId="0" xfId="6" applyFont="1" applyFill="1"/>
    <xf numFmtId="0" fontId="0" fillId="13" borderId="0" xfId="0" applyFill="1" applyAlignment="1">
      <alignment vertical="center" wrapText="1"/>
    </xf>
    <xf numFmtId="0" fontId="59" fillId="13" borderId="0" xfId="6" applyFont="1" applyFill="1" applyAlignment="1">
      <alignment horizontal="left" vertical="center" wrapText="1"/>
    </xf>
    <xf numFmtId="0" fontId="51" fillId="13" borderId="0" xfId="6" applyFont="1" applyFill="1" applyAlignment="1">
      <alignment vertical="center" wrapText="1"/>
    </xf>
    <xf numFmtId="3" fontId="59" fillId="7" borderId="1" xfId="6" applyNumberFormat="1" applyFont="1" applyFill="1" applyBorder="1" applyAlignment="1" applyProtection="1">
      <alignment vertical="center" wrapText="1"/>
      <protection hidden="1"/>
    </xf>
    <xf numFmtId="0" fontId="59" fillId="13" borderId="0" xfId="6" applyFont="1" applyFill="1" applyAlignment="1">
      <alignment vertical="center"/>
    </xf>
    <xf numFmtId="3" fontId="58" fillId="7" borderId="1" xfId="6" applyNumberFormat="1" applyFont="1" applyFill="1" applyBorder="1" applyAlignment="1" applyProtection="1">
      <alignment wrapText="1"/>
      <protection hidden="1"/>
    </xf>
    <xf numFmtId="3" fontId="58" fillId="7" borderId="1" xfId="6" applyNumberFormat="1" applyFont="1" applyFill="1" applyBorder="1" applyAlignment="1">
      <alignment wrapText="1"/>
    </xf>
    <xf numFmtId="3" fontId="51" fillId="13" borderId="0" xfId="6" applyNumberFormat="1" applyFont="1" applyFill="1"/>
    <xf numFmtId="0" fontId="51" fillId="13" borderId="0" xfId="6" applyFont="1" applyFill="1" applyAlignment="1" applyProtection="1">
      <alignment horizontal="left" vertical="center"/>
      <protection hidden="1"/>
    </xf>
    <xf numFmtId="0" fontId="0" fillId="13" borderId="0" xfId="0" applyFill="1" applyProtection="1">
      <protection hidden="1"/>
    </xf>
    <xf numFmtId="0" fontId="0" fillId="13" borderId="11" xfId="0" applyFill="1" applyBorder="1" applyProtection="1">
      <protection hidden="1"/>
    </xf>
    <xf numFmtId="1" fontId="0" fillId="13" borderId="1" xfId="0" applyNumberFormat="1" applyFill="1" applyBorder="1" applyProtection="1">
      <protection hidden="1"/>
    </xf>
    <xf numFmtId="1" fontId="0" fillId="13" borderId="0" xfId="0" applyNumberFormat="1" applyFill="1" applyProtection="1">
      <protection hidden="1"/>
    </xf>
    <xf numFmtId="17" fontId="0" fillId="13" borderId="1" xfId="0" applyNumberFormat="1" applyFill="1" applyBorder="1" applyProtection="1">
      <protection hidden="1"/>
    </xf>
    <xf numFmtId="1" fontId="0" fillId="13" borderId="1" xfId="0" applyNumberFormat="1" applyFill="1" applyBorder="1" applyAlignment="1" applyProtection="1">
      <alignment wrapText="1"/>
      <protection hidden="1"/>
    </xf>
    <xf numFmtId="17" fontId="0" fillId="13" borderId="1" xfId="0" applyNumberFormat="1" applyFill="1" applyBorder="1" applyAlignment="1" applyProtection="1">
      <alignment wrapText="1"/>
      <protection hidden="1"/>
    </xf>
    <xf numFmtId="0" fontId="50" fillId="13" borderId="5" xfId="0" applyFont="1" applyFill="1" applyBorder="1" applyProtection="1">
      <protection hidden="1"/>
    </xf>
    <xf numFmtId="0" fontId="50" fillId="13" borderId="1" xfId="0" applyFont="1" applyFill="1" applyBorder="1" applyAlignment="1" applyProtection="1">
      <alignment horizontal="center"/>
      <protection hidden="1"/>
    </xf>
    <xf numFmtId="0" fontId="51" fillId="0" borderId="0" xfId="6" applyFont="1" applyAlignment="1">
      <alignment horizontal="left" vertical="center"/>
    </xf>
    <xf numFmtId="1" fontId="45" fillId="6" borderId="2" xfId="6" applyNumberFormat="1" applyFont="1" applyFill="1" applyBorder="1" applyAlignment="1">
      <alignment horizontal="center" vertical="center" wrapText="1"/>
    </xf>
    <xf numFmtId="0" fontId="4" fillId="6" borderId="1" xfId="6" applyFill="1" applyBorder="1" applyAlignment="1">
      <alignment horizontal="center"/>
    </xf>
    <xf numFmtId="0" fontId="4" fillId="6" borderId="1" xfId="6" applyFill="1" applyBorder="1"/>
    <xf numFmtId="3" fontId="2" fillId="15" borderId="1" xfId="6" applyNumberFormat="1" applyFont="1" applyFill="1" applyBorder="1" applyAlignment="1">
      <alignment vertical="center" wrapText="1"/>
    </xf>
    <xf numFmtId="0" fontId="0" fillId="13" borderId="10" xfId="0" applyFill="1" applyBorder="1"/>
    <xf numFmtId="0" fontId="59" fillId="0" borderId="1" xfId="6" applyFont="1" applyBorder="1" applyProtection="1">
      <protection locked="0"/>
    </xf>
    <xf numFmtId="3" fontId="37" fillId="0" borderId="1" xfId="0" applyNumberFormat="1" applyFont="1" applyBorder="1" applyAlignment="1">
      <alignment vertical="center"/>
    </xf>
    <xf numFmtId="0" fontId="67" fillId="13" borderId="0" xfId="6" applyFont="1" applyFill="1" applyProtection="1">
      <protection hidden="1"/>
    </xf>
    <xf numFmtId="0" fontId="59" fillId="13" borderId="0" xfId="6" applyFont="1" applyFill="1" applyAlignment="1">
      <alignment horizontal="center" wrapText="1"/>
    </xf>
    <xf numFmtId="0" fontId="55" fillId="18" borderId="5" xfId="0" applyFont="1" applyFill="1" applyBorder="1" applyAlignment="1">
      <alignment vertical="center" wrapText="1"/>
    </xf>
    <xf numFmtId="0" fontId="55" fillId="18" borderId="4" xfId="0" applyFont="1" applyFill="1" applyBorder="1" applyAlignment="1">
      <alignment vertical="center" wrapText="1"/>
    </xf>
    <xf numFmtId="0" fontId="62" fillId="13" borderId="0" xfId="6" applyFont="1" applyFill="1" applyAlignment="1" applyProtection="1">
      <alignment vertical="center" wrapText="1"/>
      <protection hidden="1"/>
    </xf>
    <xf numFmtId="0" fontId="68" fillId="13" borderId="0" xfId="6" applyFont="1" applyFill="1" applyAlignment="1">
      <alignment vertical="center"/>
    </xf>
    <xf numFmtId="0" fontId="59" fillId="13" borderId="0" xfId="6" applyFont="1" applyFill="1" applyAlignment="1">
      <alignment vertical="center" wrapText="1"/>
    </xf>
    <xf numFmtId="0" fontId="59" fillId="13" borderId="0" xfId="6" applyFont="1" applyFill="1" applyAlignment="1">
      <alignment wrapText="1"/>
    </xf>
    <xf numFmtId="0" fontId="52" fillId="13" borderId="0" xfId="0" applyFont="1" applyFill="1" applyAlignment="1">
      <alignment horizontal="right"/>
    </xf>
    <xf numFmtId="0" fontId="61" fillId="13" borderId="0" xfId="0" applyFont="1" applyFill="1" applyAlignment="1">
      <alignment vertical="center" wrapText="1"/>
    </xf>
    <xf numFmtId="3" fontId="55" fillId="13" borderId="0" xfId="0" applyNumberFormat="1" applyFont="1" applyFill="1" applyAlignment="1">
      <alignment vertical="center"/>
    </xf>
    <xf numFmtId="0" fontId="55" fillId="13" borderId="0" xfId="0" applyFont="1" applyFill="1" applyAlignment="1">
      <alignment horizontal="center" vertical="center"/>
    </xf>
    <xf numFmtId="3" fontId="55" fillId="13" borderId="0" xfId="0" applyNumberFormat="1" applyFont="1" applyFill="1" applyAlignment="1">
      <alignment horizontal="center" vertical="center"/>
    </xf>
    <xf numFmtId="3" fontId="55" fillId="13" borderId="0" xfId="0" applyNumberFormat="1" applyFont="1" applyFill="1" applyAlignment="1">
      <alignment vertical="center" wrapText="1"/>
    </xf>
    <xf numFmtId="3" fontId="50" fillId="13" borderId="0" xfId="0" applyNumberFormat="1" applyFont="1" applyFill="1" applyAlignment="1">
      <alignment vertical="top" wrapText="1"/>
    </xf>
    <xf numFmtId="3" fontId="50" fillId="13" borderId="0" xfId="2" applyNumberFormat="1" applyFont="1" applyFill="1" applyBorder="1" applyAlignment="1" applyProtection="1">
      <alignment vertical="center"/>
    </xf>
    <xf numFmtId="3" fontId="50" fillId="13" borderId="0" xfId="0" applyNumberFormat="1" applyFont="1" applyFill="1"/>
    <xf numFmtId="3" fontId="50" fillId="13" borderId="0" xfId="0" applyNumberFormat="1" applyFont="1" applyFill="1" applyAlignment="1" applyProtection="1">
      <alignment vertical="top" wrapText="1"/>
      <protection locked="0"/>
    </xf>
    <xf numFmtId="3" fontId="50" fillId="13" borderId="0" xfId="0" applyNumberFormat="1" applyFont="1" applyFill="1" applyProtection="1">
      <protection locked="0"/>
    </xf>
    <xf numFmtId="0" fontId="55" fillId="13" borderId="0" xfId="0" applyFont="1" applyFill="1" applyAlignment="1">
      <alignment vertical="center" wrapText="1"/>
    </xf>
    <xf numFmtId="3" fontId="50" fillId="13" borderId="0" xfId="0" applyNumberFormat="1" applyFont="1" applyFill="1" applyAlignment="1">
      <alignment vertical="center"/>
    </xf>
    <xf numFmtId="0" fontId="51" fillId="2" borderId="1" xfId="6" applyFont="1" applyFill="1" applyBorder="1" applyAlignment="1" applyProtection="1">
      <alignment horizontal="center" vertical="center"/>
      <protection hidden="1"/>
    </xf>
    <xf numFmtId="3" fontId="59" fillId="2" borderId="1" xfId="6" applyNumberFormat="1" applyFont="1" applyFill="1" applyBorder="1" applyAlignment="1" applyProtection="1">
      <alignment horizontal="center" vertical="center"/>
      <protection hidden="1"/>
    </xf>
    <xf numFmtId="0" fontId="57" fillId="19" borderId="1" xfId="6" applyFont="1" applyFill="1" applyBorder="1" applyAlignment="1">
      <alignment vertical="center"/>
    </xf>
    <xf numFmtId="0" fontId="57" fillId="19" borderId="5" xfId="6" applyFont="1" applyFill="1" applyBorder="1" applyAlignment="1">
      <alignment vertical="center"/>
    </xf>
    <xf numFmtId="0" fontId="57" fillId="19" borderId="4" xfId="6" applyFont="1" applyFill="1" applyBorder="1" applyAlignment="1">
      <alignment vertical="center"/>
    </xf>
    <xf numFmtId="0" fontId="56" fillId="6" borderId="5" xfId="0" applyFont="1" applyFill="1" applyBorder="1" applyAlignment="1" applyProtection="1">
      <alignment vertical="center" wrapText="1"/>
      <protection hidden="1"/>
    </xf>
    <xf numFmtId="0" fontId="56" fillId="6" borderId="4" xfId="0" applyFont="1" applyFill="1" applyBorder="1" applyAlignment="1" applyProtection="1">
      <alignment vertical="center" wrapText="1"/>
      <protection hidden="1"/>
    </xf>
    <xf numFmtId="164" fontId="65" fillId="15" borderId="5" xfId="1" applyNumberFormat="1" applyFont="1" applyFill="1" applyBorder="1" applyProtection="1">
      <protection hidden="1"/>
    </xf>
    <xf numFmtId="3" fontId="34" fillId="2" borderId="1" xfId="0" applyNumberFormat="1" applyFont="1" applyFill="1" applyBorder="1" applyAlignment="1">
      <alignment horizontal="center" vertical="center" wrapText="1"/>
    </xf>
    <xf numFmtId="3" fontId="65" fillId="15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13" borderId="0" xfId="6" applyFont="1" applyFill="1" applyAlignment="1">
      <alignment vertical="center" wrapText="1"/>
    </xf>
    <xf numFmtId="2" fontId="37" fillId="2" borderId="1" xfId="12" applyNumberFormat="1" applyFont="1" applyFill="1" applyBorder="1" applyAlignment="1" applyProtection="1">
      <alignment vertical="center"/>
    </xf>
    <xf numFmtId="4" fontId="2" fillId="3" borderId="1" xfId="6" applyNumberFormat="1" applyFont="1" applyFill="1" applyBorder="1" applyAlignment="1">
      <alignment vertical="center" wrapText="1"/>
    </xf>
    <xf numFmtId="0" fontId="74" fillId="13" borderId="0" xfId="6" applyFont="1" applyFill="1" applyProtection="1">
      <protection hidden="1"/>
    </xf>
    <xf numFmtId="0" fontId="52" fillId="13" borderId="0" xfId="3" applyNumberFormat="1" applyFont="1" applyFill="1" applyBorder="1" applyAlignment="1" applyProtection="1">
      <alignment vertical="center"/>
      <protection hidden="1"/>
    </xf>
    <xf numFmtId="0" fontId="51" fillId="2" borderId="4" xfId="6" applyFont="1" applyFill="1" applyBorder="1"/>
    <xf numFmtId="0" fontId="57" fillId="2" borderId="5" xfId="6" applyFont="1" applyFill="1" applyBorder="1" applyAlignment="1" applyProtection="1">
      <alignment vertical="center"/>
      <protection hidden="1"/>
    </xf>
    <xf numFmtId="0" fontId="57" fillId="2" borderId="4" xfId="6" applyFont="1" applyFill="1" applyBorder="1" applyAlignment="1" applyProtection="1">
      <alignment vertical="center"/>
      <protection hidden="1"/>
    </xf>
    <xf numFmtId="0" fontId="62" fillId="2" borderId="4" xfId="6" applyFont="1" applyFill="1" applyBorder="1" applyAlignment="1">
      <alignment vertical="center"/>
    </xf>
    <xf numFmtId="3" fontId="59" fillId="2" borderId="5" xfId="6" applyNumberFormat="1" applyFont="1" applyFill="1" applyBorder="1" applyAlignment="1" applyProtection="1">
      <alignment horizontal="center" vertical="center"/>
      <protection hidden="1"/>
    </xf>
    <xf numFmtId="0" fontId="51" fillId="2" borderId="5" xfId="6" applyFont="1" applyFill="1" applyBorder="1" applyProtection="1">
      <protection hidden="1"/>
    </xf>
    <xf numFmtId="3" fontId="59" fillId="2" borderId="5" xfId="6" applyNumberFormat="1" applyFont="1" applyFill="1" applyBorder="1" applyAlignment="1" applyProtection="1">
      <alignment vertical="center"/>
      <protection hidden="1"/>
    </xf>
    <xf numFmtId="3" fontId="59" fillId="3" borderId="5" xfId="6" applyNumberFormat="1" applyFont="1" applyFill="1" applyBorder="1" applyProtection="1">
      <protection locked="0"/>
    </xf>
    <xf numFmtId="3" fontId="59" fillId="2" borderId="5" xfId="6" applyNumberFormat="1" applyFont="1" applyFill="1" applyBorder="1" applyAlignment="1">
      <alignment vertical="center"/>
    </xf>
    <xf numFmtId="0" fontId="59" fillId="3" borderId="5" xfId="6" applyFont="1" applyFill="1" applyBorder="1" applyProtection="1">
      <protection locked="0"/>
    </xf>
    <xf numFmtId="3" fontId="58" fillId="17" borderId="5" xfId="6" applyNumberFormat="1" applyFont="1" applyFill="1" applyBorder="1" applyAlignment="1">
      <alignment vertical="center" wrapText="1"/>
    </xf>
    <xf numFmtId="4" fontId="59" fillId="2" borderId="5" xfId="6" applyNumberFormat="1" applyFont="1" applyFill="1" applyBorder="1" applyAlignment="1" applyProtection="1">
      <alignment horizontal="right" vertical="center" wrapText="1"/>
      <protection hidden="1"/>
    </xf>
    <xf numFmtId="3" fontId="59" fillId="2" borderId="5" xfId="6" applyNumberFormat="1" applyFont="1" applyFill="1" applyBorder="1"/>
    <xf numFmtId="0" fontId="59" fillId="0" borderId="5" xfId="6" applyFont="1" applyBorder="1" applyProtection="1">
      <protection locked="0"/>
    </xf>
    <xf numFmtId="3" fontId="59" fillId="7" borderId="5" xfId="6" applyNumberFormat="1" applyFont="1" applyFill="1" applyBorder="1" applyAlignment="1" applyProtection="1">
      <alignment vertical="center" wrapText="1"/>
      <protection hidden="1"/>
    </xf>
    <xf numFmtId="3" fontId="58" fillId="7" borderId="5" xfId="6" applyNumberFormat="1" applyFont="1" applyFill="1" applyBorder="1" applyAlignment="1">
      <alignment wrapText="1"/>
    </xf>
    <xf numFmtId="3" fontId="58" fillId="6" borderId="5" xfId="6" applyNumberFormat="1" applyFont="1" applyFill="1" applyBorder="1" applyAlignment="1">
      <alignment vertical="center" wrapText="1"/>
    </xf>
    <xf numFmtId="3" fontId="59" fillId="9" borderId="5" xfId="6" applyNumberFormat="1" applyFont="1" applyFill="1" applyBorder="1" applyAlignment="1" applyProtection="1">
      <alignment vertical="center" wrapText="1"/>
      <protection locked="0"/>
    </xf>
    <xf numFmtId="0" fontId="62" fillId="13" borderId="0" xfId="6" applyFont="1" applyFill="1" applyAlignment="1">
      <alignment vertical="center"/>
    </xf>
    <xf numFmtId="0" fontId="57" fillId="13" borderId="0" xfId="6" applyFont="1" applyFill="1" applyAlignment="1" applyProtection="1">
      <alignment vertical="center"/>
      <protection hidden="1"/>
    </xf>
    <xf numFmtId="0" fontId="58" fillId="13" borderId="0" xfId="6" applyFont="1" applyFill="1" applyAlignment="1" applyProtection="1">
      <alignment vertical="center"/>
      <protection hidden="1"/>
    </xf>
    <xf numFmtId="3" fontId="59" fillId="13" borderId="0" xfId="6" applyNumberFormat="1" applyFont="1" applyFill="1" applyAlignment="1" applyProtection="1">
      <alignment horizontal="center" vertical="center"/>
      <protection hidden="1"/>
    </xf>
    <xf numFmtId="3" fontId="59" fillId="13" borderId="0" xfId="6" applyNumberFormat="1" applyFont="1" applyFill="1" applyAlignment="1" applyProtection="1">
      <alignment vertical="center"/>
      <protection hidden="1"/>
    </xf>
    <xf numFmtId="3" fontId="59" fillId="13" borderId="0" xfId="6" applyNumberFormat="1" applyFont="1" applyFill="1" applyProtection="1">
      <protection locked="0"/>
    </xf>
    <xf numFmtId="3" fontId="59" fillId="13" borderId="0" xfId="6" applyNumberFormat="1" applyFont="1" applyFill="1" applyAlignment="1">
      <alignment vertical="center"/>
    </xf>
    <xf numFmtId="0" fontId="59" fillId="13" borderId="0" xfId="6" applyFont="1" applyFill="1" applyProtection="1">
      <protection locked="0"/>
    </xf>
    <xf numFmtId="3" fontId="58" fillId="13" borderId="0" xfId="6" applyNumberFormat="1" applyFont="1" applyFill="1" applyAlignment="1">
      <alignment vertical="center" wrapText="1"/>
    </xf>
    <xf numFmtId="4" fontId="59" fillId="13" borderId="0" xfId="6" applyNumberFormat="1" applyFont="1" applyFill="1" applyAlignment="1" applyProtection="1">
      <alignment horizontal="right" vertical="center" wrapText="1"/>
      <protection hidden="1"/>
    </xf>
    <xf numFmtId="3" fontId="59" fillId="13" borderId="0" xfId="6" applyNumberFormat="1" applyFont="1" applyFill="1"/>
    <xf numFmtId="3" fontId="59" fillId="13" borderId="0" xfId="6" applyNumberFormat="1" applyFont="1" applyFill="1" applyAlignment="1" applyProtection="1">
      <alignment vertical="center" wrapText="1"/>
      <protection hidden="1"/>
    </xf>
    <xf numFmtId="3" fontId="58" fillId="13" borderId="0" xfId="6" applyNumberFormat="1" applyFont="1" applyFill="1" applyAlignment="1">
      <alignment wrapText="1"/>
    </xf>
    <xf numFmtId="3" fontId="59" fillId="13" borderId="0" xfId="6" applyNumberFormat="1" applyFont="1" applyFill="1" applyAlignment="1" applyProtection="1">
      <alignment vertical="center" wrapText="1"/>
      <protection locked="0"/>
    </xf>
    <xf numFmtId="0" fontId="61" fillId="2" borderId="5" xfId="6" applyFont="1" applyFill="1" applyBorder="1" applyAlignment="1">
      <alignment vertical="center"/>
    </xf>
    <xf numFmtId="0" fontId="51" fillId="2" borderId="5" xfId="6" applyFont="1" applyFill="1" applyBorder="1" applyAlignment="1">
      <alignment vertical="center"/>
    </xf>
    <xf numFmtId="0" fontId="57" fillId="13" borderId="8" xfId="6" applyFont="1" applyFill="1" applyBorder="1" applyAlignment="1" applyProtection="1">
      <alignment vertical="center"/>
      <protection hidden="1"/>
    </xf>
    <xf numFmtId="0" fontId="58" fillId="13" borderId="8" xfId="6" applyFont="1" applyFill="1" applyBorder="1" applyAlignment="1" applyProtection="1">
      <alignment vertical="center"/>
      <protection hidden="1"/>
    </xf>
    <xf numFmtId="3" fontId="59" fillId="13" borderId="8" xfId="6" applyNumberFormat="1" applyFont="1" applyFill="1" applyBorder="1" applyAlignment="1" applyProtection="1">
      <alignment horizontal="center" vertical="center"/>
      <protection hidden="1"/>
    </xf>
    <xf numFmtId="0" fontId="51" fillId="13" borderId="8" xfId="6" applyFont="1" applyFill="1" applyBorder="1" applyProtection="1">
      <protection hidden="1"/>
    </xf>
    <xf numFmtId="3" fontId="59" fillId="13" borderId="8" xfId="6" applyNumberFormat="1" applyFont="1" applyFill="1" applyBorder="1" applyAlignment="1" applyProtection="1">
      <alignment vertical="center"/>
      <protection hidden="1"/>
    </xf>
    <xf numFmtId="3" fontId="59" fillId="13" borderId="8" xfId="6" applyNumberFormat="1" applyFont="1" applyFill="1" applyBorder="1" applyProtection="1">
      <protection locked="0"/>
    </xf>
    <xf numFmtId="3" fontId="59" fillId="13" borderId="8" xfId="6" applyNumberFormat="1" applyFont="1" applyFill="1" applyBorder="1" applyAlignment="1">
      <alignment vertical="center"/>
    </xf>
    <xf numFmtId="0" fontId="59" fillId="13" borderId="8" xfId="6" applyFont="1" applyFill="1" applyBorder="1" applyProtection="1">
      <protection locked="0"/>
    </xf>
    <xf numFmtId="3" fontId="58" fillId="13" borderId="8" xfId="6" applyNumberFormat="1" applyFont="1" applyFill="1" applyBorder="1" applyAlignment="1">
      <alignment vertical="center" wrapText="1"/>
    </xf>
    <xf numFmtId="4" fontId="59" fillId="13" borderId="8" xfId="6" applyNumberFormat="1" applyFont="1" applyFill="1" applyBorder="1" applyAlignment="1" applyProtection="1">
      <alignment horizontal="right" vertical="center" wrapText="1"/>
      <protection hidden="1"/>
    </xf>
    <xf numFmtId="3" fontId="59" fillId="13" borderId="8" xfId="6" applyNumberFormat="1" applyFont="1" applyFill="1" applyBorder="1"/>
    <xf numFmtId="3" fontId="59" fillId="13" borderId="8" xfId="6" applyNumberFormat="1" applyFont="1" applyFill="1" applyBorder="1" applyAlignment="1" applyProtection="1">
      <alignment vertical="center" wrapText="1"/>
      <protection hidden="1"/>
    </xf>
    <xf numFmtId="3" fontId="58" fillId="13" borderId="8" xfId="6" applyNumberFormat="1" applyFont="1" applyFill="1" applyBorder="1" applyAlignment="1">
      <alignment wrapText="1"/>
    </xf>
    <xf numFmtId="3" fontId="59" fillId="13" borderId="8" xfId="6" applyNumberFormat="1" applyFont="1" applyFill="1" applyBorder="1" applyAlignment="1" applyProtection="1">
      <alignment vertical="center" wrapText="1"/>
      <protection locked="0"/>
    </xf>
    <xf numFmtId="3" fontId="55" fillId="2" borderId="12" xfId="0" applyNumberFormat="1" applyFont="1" applyFill="1" applyBorder="1" applyAlignment="1">
      <alignment horizontal="center" vertical="center"/>
    </xf>
    <xf numFmtId="3" fontId="55" fillId="7" borderId="5" xfId="0" applyNumberFormat="1" applyFont="1" applyFill="1" applyBorder="1" applyAlignment="1">
      <alignment vertical="center" wrapText="1"/>
    </xf>
    <xf numFmtId="3" fontId="50" fillId="7" borderId="5" xfId="0" applyNumberFormat="1" applyFont="1" applyFill="1" applyBorder="1" applyAlignment="1">
      <alignment vertical="top" wrapText="1"/>
    </xf>
    <xf numFmtId="3" fontId="50" fillId="7" borderId="5" xfId="2" applyNumberFormat="1" applyFont="1" applyFill="1" applyBorder="1" applyAlignment="1" applyProtection="1">
      <alignment vertical="center"/>
    </xf>
    <xf numFmtId="3" fontId="50" fillId="18" borderId="5" xfId="2" applyNumberFormat="1" applyFont="1" applyFill="1" applyBorder="1" applyAlignment="1" applyProtection="1">
      <alignment vertical="center"/>
    </xf>
    <xf numFmtId="3" fontId="50" fillId="7" borderId="5" xfId="0" applyNumberFormat="1" applyFont="1" applyFill="1" applyBorder="1"/>
    <xf numFmtId="3" fontId="50" fillId="3" borderId="5" xfId="0" applyNumberFormat="1" applyFont="1" applyFill="1" applyBorder="1" applyAlignment="1" applyProtection="1">
      <alignment vertical="top" wrapText="1"/>
      <protection locked="0"/>
    </xf>
    <xf numFmtId="3" fontId="50" fillId="0" borderId="5" xfId="0" applyNumberFormat="1" applyFont="1" applyBorder="1" applyProtection="1">
      <protection locked="0"/>
    </xf>
    <xf numFmtId="3" fontId="50" fillId="7" borderId="5" xfId="0" applyNumberFormat="1" applyFont="1" applyFill="1" applyBorder="1" applyAlignment="1">
      <alignment vertical="center"/>
    </xf>
    <xf numFmtId="0" fontId="79" fillId="18" borderId="4" xfId="0" applyFont="1" applyFill="1" applyBorder="1" applyAlignment="1" applyProtection="1">
      <alignment vertical="center" wrapText="1"/>
      <protection hidden="1"/>
    </xf>
    <xf numFmtId="0" fontId="80" fillId="2" borderId="5" xfId="0" applyFont="1" applyFill="1" applyBorder="1" applyAlignment="1">
      <alignment vertical="center"/>
    </xf>
    <xf numFmtId="0" fontId="64" fillId="2" borderId="4" xfId="0" applyFont="1" applyFill="1" applyBorder="1" applyAlignment="1">
      <alignment vertical="center"/>
    </xf>
    <xf numFmtId="0" fontId="53" fillId="18" borderId="0" xfId="0" applyFont="1" applyFill="1" applyAlignment="1" applyProtection="1">
      <alignment wrapText="1"/>
      <protection hidden="1"/>
    </xf>
    <xf numFmtId="0" fontId="52" fillId="13" borderId="12" xfId="0" applyFont="1" applyFill="1" applyBorder="1" applyAlignment="1">
      <alignment horizontal="right"/>
    </xf>
    <xf numFmtId="3" fontId="55" fillId="13" borderId="8" xfId="0" applyNumberFormat="1" applyFont="1" applyFill="1" applyBorder="1" applyAlignment="1">
      <alignment horizontal="center" vertical="center"/>
    </xf>
    <xf numFmtId="3" fontId="55" fillId="13" borderId="8" xfId="0" applyNumberFormat="1" applyFont="1" applyFill="1" applyBorder="1" applyAlignment="1">
      <alignment vertical="center" wrapText="1"/>
    </xf>
    <xf numFmtId="3" fontId="50" fillId="13" borderId="8" xfId="0" applyNumberFormat="1" applyFont="1" applyFill="1" applyBorder="1" applyAlignment="1">
      <alignment vertical="top" wrapText="1"/>
    </xf>
    <xf numFmtId="3" fontId="50" fillId="13" borderId="8" xfId="2" applyNumberFormat="1" applyFont="1" applyFill="1" applyBorder="1" applyAlignment="1" applyProtection="1">
      <alignment vertical="center"/>
    </xf>
    <xf numFmtId="3" fontId="50" fillId="13" borderId="8" xfId="0" applyNumberFormat="1" applyFont="1" applyFill="1" applyBorder="1"/>
    <xf numFmtId="3" fontId="50" fillId="13" borderId="8" xfId="0" applyNumberFormat="1" applyFont="1" applyFill="1" applyBorder="1" applyAlignment="1" applyProtection="1">
      <alignment vertical="top" wrapText="1"/>
      <protection locked="0"/>
    </xf>
    <xf numFmtId="3" fontId="50" fillId="13" borderId="8" xfId="0" applyNumberFormat="1" applyFont="1" applyFill="1" applyBorder="1" applyProtection="1">
      <protection locked="0"/>
    </xf>
    <xf numFmtId="0" fontId="55" fillId="13" borderId="8" xfId="0" applyFont="1" applyFill="1" applyBorder="1" applyAlignment="1">
      <alignment vertical="center" wrapText="1"/>
    </xf>
    <xf numFmtId="3" fontId="50" fillId="13" borderId="8" xfId="0" applyNumberFormat="1" applyFont="1" applyFill="1" applyBorder="1" applyAlignment="1">
      <alignment vertical="center"/>
    </xf>
    <xf numFmtId="3" fontId="65" fillId="15" borderId="5" xfId="0" applyNumberFormat="1" applyFont="1" applyFill="1" applyBorder="1"/>
    <xf numFmtId="3" fontId="65" fillId="15" borderId="5" xfId="0" applyNumberFormat="1" applyFont="1" applyFill="1" applyBorder="1" applyAlignment="1">
      <alignment vertical="center"/>
    </xf>
    <xf numFmtId="3" fontId="32" fillId="13" borderId="5" xfId="0" applyNumberFormat="1" applyFont="1" applyFill="1" applyBorder="1" applyProtection="1">
      <protection hidden="1"/>
    </xf>
    <xf numFmtId="0" fontId="73" fillId="13" borderId="0" xfId="0" applyFont="1" applyFill="1" applyAlignment="1" applyProtection="1">
      <alignment vertical="center" wrapText="1"/>
      <protection hidden="1"/>
    </xf>
    <xf numFmtId="0" fontId="56" fillId="13" borderId="0" xfId="0" applyFont="1" applyFill="1" applyAlignment="1" applyProtection="1">
      <alignment vertical="center" wrapText="1"/>
      <protection hidden="1"/>
    </xf>
    <xf numFmtId="164" fontId="65" fillId="13" borderId="0" xfId="1" applyNumberFormat="1" applyFont="1" applyFill="1" applyBorder="1" applyProtection="1">
      <protection hidden="1"/>
    </xf>
    <xf numFmtId="164" fontId="65" fillId="13" borderId="0" xfId="0" applyNumberFormat="1" applyFont="1" applyFill="1" applyProtection="1">
      <protection locked="0"/>
    </xf>
    <xf numFmtId="0" fontId="0" fillId="13" borderId="0" xfId="0" applyFill="1" applyAlignment="1">
      <alignment horizontal="right"/>
    </xf>
    <xf numFmtId="0" fontId="65" fillId="13" borderId="0" xfId="0" applyFont="1" applyFill="1" applyProtection="1">
      <protection locked="0"/>
    </xf>
    <xf numFmtId="0" fontId="65" fillId="13" borderId="0" xfId="0" applyFont="1" applyFill="1" applyAlignment="1" applyProtection="1">
      <alignment horizontal="right"/>
      <protection locked="0"/>
    </xf>
    <xf numFmtId="3" fontId="65" fillId="13" borderId="0" xfId="0" applyNumberFormat="1" applyFont="1" applyFill="1" applyAlignment="1">
      <alignment horizontal="right"/>
    </xf>
    <xf numFmtId="3" fontId="65" fillId="13" borderId="0" xfId="0" applyNumberFormat="1" applyFont="1" applyFill="1" applyAlignment="1">
      <alignment horizontal="right" vertical="center"/>
    </xf>
    <xf numFmtId="3" fontId="0" fillId="13" borderId="0" xfId="0" applyNumberFormat="1" applyFill="1" applyProtection="1">
      <protection locked="0"/>
    </xf>
    <xf numFmtId="3" fontId="0" fillId="13" borderId="0" xfId="0" applyNumberFormat="1" applyFill="1" applyAlignment="1" applyProtection="1">
      <alignment horizontal="right"/>
      <protection locked="0"/>
    </xf>
    <xf numFmtId="0" fontId="4" fillId="6" borderId="5" xfId="6" applyFill="1" applyBorder="1"/>
    <xf numFmtId="0" fontId="51" fillId="6" borderId="5" xfId="6" applyFont="1" applyFill="1" applyBorder="1"/>
    <xf numFmtId="3" fontId="51" fillId="20" borderId="5" xfId="6" applyNumberFormat="1" applyFont="1" applyFill="1" applyBorder="1" applyProtection="1">
      <protection locked="0"/>
    </xf>
    <xf numFmtId="0" fontId="57" fillId="13" borderId="0" xfId="6" applyFont="1" applyFill="1" applyAlignment="1">
      <alignment vertical="center"/>
    </xf>
    <xf numFmtId="3" fontId="4" fillId="13" borderId="0" xfId="6" applyNumberFormat="1" applyFill="1"/>
    <xf numFmtId="3" fontId="4" fillId="13" borderId="0" xfId="6" applyNumberFormat="1" applyFill="1" applyAlignment="1" applyProtection="1">
      <alignment vertical="center"/>
      <protection locked="0"/>
    </xf>
    <xf numFmtId="3" fontId="51" fillId="13" borderId="0" xfId="6" applyNumberFormat="1" applyFont="1" applyFill="1" applyProtection="1">
      <protection locked="0"/>
    </xf>
    <xf numFmtId="0" fontId="57" fillId="13" borderId="8" xfId="6" applyFont="1" applyFill="1" applyBorder="1" applyAlignment="1">
      <alignment vertical="center"/>
    </xf>
    <xf numFmtId="3" fontId="4" fillId="13" borderId="8" xfId="6" applyNumberFormat="1" applyFill="1" applyBorder="1"/>
    <xf numFmtId="3" fontId="4" fillId="13" borderId="8" xfId="6" applyNumberFormat="1" applyFill="1" applyBorder="1" applyAlignment="1" applyProtection="1">
      <alignment vertical="center"/>
      <protection locked="0"/>
    </xf>
    <xf numFmtId="0" fontId="51" fillId="13" borderId="8" xfId="6" applyFont="1" applyFill="1" applyBorder="1"/>
    <xf numFmtId="3" fontId="51" fillId="13" borderId="8" xfId="6" applyNumberFormat="1" applyFont="1" applyFill="1" applyBorder="1"/>
    <xf numFmtId="3" fontId="51" fillId="13" borderId="8" xfId="6" applyNumberFormat="1" applyFont="1" applyFill="1" applyBorder="1" applyProtection="1">
      <protection locked="0"/>
    </xf>
    <xf numFmtId="3" fontId="4" fillId="20" borderId="7" xfId="6" applyNumberFormat="1" applyFill="1" applyBorder="1" applyAlignment="1" applyProtection="1">
      <alignment vertical="center"/>
      <protection locked="0"/>
    </xf>
    <xf numFmtId="3" fontId="4" fillId="20" borderId="12" xfId="6" applyNumberFormat="1" applyFill="1" applyBorder="1" applyAlignment="1" applyProtection="1">
      <alignment vertical="center"/>
      <protection locked="0"/>
    </xf>
    <xf numFmtId="3" fontId="51" fillId="20" borderId="7" xfId="6" applyNumberFormat="1" applyFont="1" applyFill="1" applyBorder="1" applyProtection="1">
      <protection locked="0"/>
    </xf>
    <xf numFmtId="3" fontId="51" fillId="20" borderId="12" xfId="6" applyNumberFormat="1" applyFont="1" applyFill="1" applyBorder="1" applyProtection="1">
      <protection locked="0"/>
    </xf>
    <xf numFmtId="0" fontId="0" fillId="18" borderId="0" xfId="0" applyFill="1"/>
    <xf numFmtId="0" fontId="0" fillId="13" borderId="8" xfId="0" applyFill="1" applyBorder="1"/>
    <xf numFmtId="0" fontId="65" fillId="13" borderId="1" xfId="0" applyFont="1" applyFill="1" applyBorder="1" applyAlignment="1" applyProtection="1">
      <alignment vertical="center"/>
      <protection hidden="1"/>
    </xf>
    <xf numFmtId="0" fontId="65" fillId="13" borderId="4" xfId="0" applyFont="1" applyFill="1" applyBorder="1" applyAlignment="1" applyProtection="1">
      <alignment horizontal="center" vertical="center" wrapText="1"/>
      <protection hidden="1"/>
    </xf>
    <xf numFmtId="0" fontId="65" fillId="13" borderId="3" xfId="0" applyFont="1" applyFill="1" applyBorder="1" applyAlignment="1" applyProtection="1">
      <alignment vertical="center" wrapText="1"/>
      <protection hidden="1"/>
    </xf>
    <xf numFmtId="0" fontId="32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Alignment="1">
      <alignment horizontal="center"/>
    </xf>
    <xf numFmtId="3" fontId="53" fillId="13" borderId="0" xfId="0" applyNumberFormat="1" applyFont="1" applyFill="1"/>
    <xf numFmtId="3" fontId="0" fillId="21" borderId="0" xfId="0" applyNumberFormat="1" applyFill="1"/>
    <xf numFmtId="0" fontId="0" fillId="21" borderId="0" xfId="0" applyFill="1"/>
    <xf numFmtId="0" fontId="0" fillId="13" borderId="15" xfId="0" applyFill="1" applyBorder="1"/>
    <xf numFmtId="164" fontId="65" fillId="13" borderId="8" xfId="1" applyNumberFormat="1" applyFont="1" applyFill="1" applyBorder="1" applyProtection="1">
      <protection hidden="1"/>
    </xf>
    <xf numFmtId="164" fontId="65" fillId="13" borderId="8" xfId="0" applyNumberFormat="1" applyFont="1" applyFill="1" applyBorder="1" applyProtection="1">
      <protection locked="0"/>
    </xf>
    <xf numFmtId="0" fontId="65" fillId="13" borderId="8" xfId="0" applyFont="1" applyFill="1" applyBorder="1" applyProtection="1">
      <protection locked="0"/>
    </xf>
    <xf numFmtId="3" fontId="65" fillId="13" borderId="8" xfId="0" applyNumberFormat="1" applyFont="1" applyFill="1" applyBorder="1"/>
    <xf numFmtId="3" fontId="65" fillId="13" borderId="8" xfId="0" applyNumberFormat="1" applyFont="1" applyFill="1" applyBorder="1" applyAlignment="1">
      <alignment vertical="center"/>
    </xf>
    <xf numFmtId="0" fontId="84" fillId="15" borderId="1" xfId="0" applyFont="1" applyFill="1" applyBorder="1" applyAlignment="1">
      <alignment horizontal="center" vertical="center"/>
    </xf>
    <xf numFmtId="0" fontId="84" fillId="15" borderId="1" xfId="0" applyFont="1" applyFill="1" applyBorder="1" applyAlignment="1" applyProtection="1">
      <alignment horizontal="center" vertical="center"/>
      <protection hidden="1"/>
    </xf>
    <xf numFmtId="0" fontId="0" fillId="15" borderId="1" xfId="0" applyFill="1" applyBorder="1" applyAlignment="1">
      <alignment horizontal="center" vertical="center"/>
    </xf>
    <xf numFmtId="3" fontId="37" fillId="15" borderId="1" xfId="0" applyNumberFormat="1" applyFont="1" applyFill="1" applyBorder="1" applyAlignment="1">
      <alignment vertical="center"/>
    </xf>
    <xf numFmtId="3" fontId="37" fillId="15" borderId="1" xfId="0" applyNumberFormat="1" applyFont="1" applyFill="1" applyBorder="1"/>
    <xf numFmtId="3" fontId="2" fillId="15" borderId="1" xfId="0" applyNumberFormat="1" applyFont="1" applyFill="1" applyBorder="1" applyAlignment="1">
      <alignment horizontal="right" vertical="center" wrapText="1"/>
    </xf>
    <xf numFmtId="0" fontId="53" fillId="15" borderId="1" xfId="6" applyFont="1" applyFill="1" applyBorder="1" applyAlignment="1" applyProtection="1">
      <alignment vertical="center" wrapText="1"/>
      <protection hidden="1"/>
    </xf>
    <xf numFmtId="0" fontId="61" fillId="15" borderId="5" xfId="0" applyFont="1" applyFill="1" applyBorder="1" applyAlignment="1" applyProtection="1">
      <alignment horizontal="left"/>
      <protection hidden="1"/>
    </xf>
    <xf numFmtId="0" fontId="61" fillId="15" borderId="5" xfId="0" applyFont="1" applyFill="1" applyBorder="1" applyAlignment="1" applyProtection="1">
      <alignment horizontal="left" wrapText="1"/>
      <protection hidden="1"/>
    </xf>
    <xf numFmtId="4" fontId="32" fillId="0" borderId="5" xfId="0" applyNumberFormat="1" applyFont="1" applyBorder="1" applyAlignment="1" applyProtection="1">
      <alignment vertical="center"/>
      <protection locked="0"/>
    </xf>
    <xf numFmtId="0" fontId="84" fillId="18" borderId="1" xfId="0" applyFont="1" applyFill="1" applyBorder="1" applyAlignment="1" applyProtection="1">
      <alignment horizontal="left" vertical="center"/>
      <protection hidden="1"/>
    </xf>
    <xf numFmtId="0" fontId="85" fillId="14" borderId="0" xfId="0" applyFont="1" applyFill="1" applyAlignment="1" applyProtection="1">
      <alignment vertical="center" wrapText="1"/>
      <protection hidden="1"/>
    </xf>
    <xf numFmtId="0" fontId="25" fillId="14" borderId="0" xfId="0" applyFont="1" applyFill="1" applyAlignment="1">
      <alignment vertical="center" wrapText="1"/>
    </xf>
    <xf numFmtId="0" fontId="34" fillId="14" borderId="0" xfId="0" applyFont="1" applyFill="1" applyAlignment="1">
      <alignment vertical="center" wrapText="1"/>
    </xf>
    <xf numFmtId="0" fontId="39" fillId="14" borderId="0" xfId="0" applyFont="1" applyFill="1" applyAlignment="1">
      <alignment vertical="center" wrapText="1"/>
    </xf>
    <xf numFmtId="0" fontId="25" fillId="14" borderId="0" xfId="0" applyFont="1" applyFill="1" applyAlignment="1">
      <alignment wrapText="1"/>
    </xf>
    <xf numFmtId="0" fontId="86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left" vertical="center"/>
    </xf>
    <xf numFmtId="0" fontId="86" fillId="18" borderId="1" xfId="0" applyFont="1" applyFill="1" applyBorder="1" applyAlignment="1">
      <alignment horizontal="left" vertical="center"/>
    </xf>
    <xf numFmtId="0" fontId="0" fillId="18" borderId="1" xfId="0" applyFill="1" applyBorder="1" applyAlignment="1">
      <alignment horizontal="left" vertical="center" wrapText="1"/>
    </xf>
    <xf numFmtId="0" fontId="37" fillId="0" borderId="3" xfId="0" applyFont="1" applyBorder="1" applyAlignment="1">
      <alignment vertical="center"/>
    </xf>
    <xf numFmtId="3" fontId="37" fillId="0" borderId="3" xfId="0" applyNumberFormat="1" applyFont="1" applyBorder="1" applyAlignment="1">
      <alignment vertical="center"/>
    </xf>
    <xf numFmtId="3" fontId="37" fillId="13" borderId="0" xfId="0" applyNumberFormat="1" applyFont="1" applyFill="1" applyAlignment="1">
      <alignment vertical="center"/>
    </xf>
    <xf numFmtId="0" fontId="37" fillId="13" borderId="0" xfId="0" applyFont="1" applyFill="1" applyAlignment="1">
      <alignment vertical="center"/>
    </xf>
    <xf numFmtId="0" fontId="0" fillId="18" borderId="2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18" borderId="1" xfId="0" applyFill="1" applyBorder="1" applyAlignment="1">
      <alignment horizontal="right" vertical="center" wrapText="1"/>
    </xf>
    <xf numFmtId="0" fontId="0" fillId="16" borderId="1" xfId="0" applyFill="1" applyBorder="1"/>
    <xf numFmtId="0" fontId="37" fillId="13" borderId="0" xfId="0" applyFont="1" applyFill="1" applyAlignment="1">
      <alignment horizontal="center"/>
    </xf>
    <xf numFmtId="0" fontId="37" fillId="13" borderId="0" xfId="0" applyFont="1" applyFill="1"/>
    <xf numFmtId="0" fontId="0" fillId="13" borderId="3" xfId="0" applyFill="1" applyBorder="1"/>
    <xf numFmtId="3" fontId="0" fillId="16" borderId="1" xfId="0" applyNumberFormat="1" applyFill="1" applyBorder="1"/>
    <xf numFmtId="0" fontId="65" fillId="14" borderId="1" xfId="0" applyFont="1" applyFill="1" applyBorder="1" applyAlignment="1" applyProtection="1">
      <alignment horizontal="center" vertical="center"/>
      <protection locked="0"/>
    </xf>
    <xf numFmtId="4" fontId="0" fillId="14" borderId="5" xfId="0" applyNumberFormat="1" applyFill="1" applyBorder="1" applyAlignment="1" applyProtection="1">
      <alignment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4" fontId="65" fillId="0" borderId="1" xfId="0" applyNumberFormat="1" applyFont="1" applyBorder="1" applyProtection="1">
      <protection locked="0"/>
    </xf>
    <xf numFmtId="4" fontId="65" fillId="0" borderId="5" xfId="0" applyNumberFormat="1" applyFont="1" applyBorder="1" applyProtection="1">
      <protection locked="0"/>
    </xf>
    <xf numFmtId="4" fontId="65" fillId="14" borderId="1" xfId="0" applyNumberFormat="1" applyFont="1" applyFill="1" applyBorder="1" applyProtection="1">
      <protection locked="0"/>
    </xf>
    <xf numFmtId="4" fontId="65" fillId="14" borderId="5" xfId="0" applyNumberFormat="1" applyFont="1" applyFill="1" applyBorder="1" applyProtection="1">
      <protection locked="0"/>
    </xf>
    <xf numFmtId="4" fontId="65" fillId="3" borderId="1" xfId="0" applyNumberFormat="1" applyFont="1" applyFill="1" applyBorder="1" applyProtection="1">
      <protection locked="0"/>
    </xf>
    <xf numFmtId="4" fontId="65" fillId="20" borderId="1" xfId="0" applyNumberFormat="1" applyFont="1" applyFill="1" applyBorder="1" applyProtection="1">
      <protection locked="0"/>
    </xf>
    <xf numFmtId="4" fontId="65" fillId="20" borderId="5" xfId="0" applyNumberFormat="1" applyFont="1" applyFill="1" applyBorder="1" applyProtection="1">
      <protection locked="0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4" fontId="52" fillId="14" borderId="1" xfId="3" applyNumberFormat="1" applyFont="1" applyFill="1" applyBorder="1" applyAlignment="1" applyProtection="1">
      <alignment vertical="center"/>
      <protection locked="0"/>
    </xf>
    <xf numFmtId="0" fontId="51" fillId="14" borderId="2" xfId="6" applyFont="1" applyFill="1" applyBorder="1" applyAlignment="1" applyProtection="1">
      <alignment horizontal="center"/>
      <protection locked="0"/>
    </xf>
    <xf numFmtId="4" fontId="65" fillId="14" borderId="12" xfId="0" applyNumberFormat="1" applyFont="1" applyFill="1" applyBorder="1" applyAlignment="1" applyProtection="1">
      <alignment vertical="center"/>
      <protection locked="0"/>
    </xf>
    <xf numFmtId="0" fontId="0" fillId="18" borderId="4" xfId="0" applyFill="1" applyBorder="1"/>
    <xf numFmtId="0" fontId="0" fillId="18" borderId="5" xfId="0" applyFill="1" applyBorder="1"/>
    <xf numFmtId="0" fontId="0" fillId="18" borderId="3" xfId="0" applyFill="1" applyBorder="1"/>
    <xf numFmtId="0" fontId="0" fillId="16" borderId="5" xfId="0" applyFill="1" applyBorder="1"/>
    <xf numFmtId="4" fontId="0" fillId="21" borderId="1" xfId="0" applyNumberFormat="1" applyFill="1" applyBorder="1"/>
    <xf numFmtId="3" fontId="24" fillId="10" borderId="1" xfId="6" applyNumberFormat="1" applyFont="1" applyFill="1" applyBorder="1" applyAlignment="1">
      <alignment vertical="center" wrapText="1"/>
    </xf>
    <xf numFmtId="3" fontId="4" fillId="10" borderId="1" xfId="6" applyNumberFormat="1" applyFill="1" applyBorder="1"/>
    <xf numFmtId="3" fontId="4" fillId="10" borderId="5" xfId="6" applyNumberFormat="1" applyFill="1" applyBorder="1"/>
    <xf numFmtId="3" fontId="4" fillId="15" borderId="1" xfId="6" applyNumberFormat="1" applyFill="1" applyBorder="1"/>
    <xf numFmtId="3" fontId="4" fillId="15" borderId="5" xfId="6" applyNumberFormat="1" applyFill="1" applyBorder="1"/>
    <xf numFmtId="3" fontId="4" fillId="15" borderId="1" xfId="6" applyNumberFormat="1" applyFill="1" applyBorder="1" applyAlignment="1">
      <alignment vertical="center"/>
    </xf>
    <xf numFmtId="3" fontId="2" fillId="15" borderId="2" xfId="6" applyNumberFormat="1" applyFont="1" applyFill="1" applyBorder="1" applyAlignment="1">
      <alignment vertical="center" wrapText="1"/>
    </xf>
    <xf numFmtId="3" fontId="24" fillId="10" borderId="1" xfId="6" applyNumberFormat="1" applyFont="1" applyFill="1" applyBorder="1" applyAlignment="1">
      <alignment horizontal="right" vertical="center" wrapText="1"/>
    </xf>
    <xf numFmtId="0" fontId="4" fillId="10" borderId="2" xfId="6" applyFill="1" applyBorder="1"/>
    <xf numFmtId="0" fontId="4" fillId="10" borderId="15" xfId="6" applyFill="1" applyBorder="1"/>
    <xf numFmtId="3" fontId="24" fillId="15" borderId="2" xfId="6" applyNumberFormat="1" applyFont="1" applyFill="1" applyBorder="1" applyAlignment="1">
      <alignment vertical="center" wrapText="1"/>
    </xf>
    <xf numFmtId="3" fontId="24" fillId="15" borderId="15" xfId="6" applyNumberFormat="1" applyFont="1" applyFill="1" applyBorder="1" applyAlignment="1">
      <alignment vertical="center" wrapText="1"/>
    </xf>
    <xf numFmtId="3" fontId="4" fillId="15" borderId="5" xfId="6" applyNumberFormat="1" applyFill="1" applyBorder="1" applyAlignment="1">
      <alignment vertical="center"/>
    </xf>
    <xf numFmtId="3" fontId="2" fillId="15" borderId="15" xfId="6" applyNumberFormat="1" applyFont="1" applyFill="1" applyBorder="1" applyAlignment="1">
      <alignment vertical="center" wrapText="1"/>
    </xf>
    <xf numFmtId="3" fontId="75" fillId="15" borderId="2" xfId="6" applyNumberFormat="1" applyFont="1" applyFill="1" applyBorder="1" applyAlignment="1">
      <alignment vertical="center" wrapText="1"/>
    </xf>
    <xf numFmtId="3" fontId="75" fillId="15" borderId="15" xfId="6" applyNumberFormat="1" applyFont="1" applyFill="1" applyBorder="1" applyAlignment="1">
      <alignment vertical="center" wrapText="1"/>
    </xf>
    <xf numFmtId="0" fontId="57" fillId="6" borderId="1" xfId="6" applyFont="1" applyFill="1" applyBorder="1" applyAlignment="1">
      <alignment horizontal="left" vertical="center"/>
    </xf>
    <xf numFmtId="0" fontId="59" fillId="6" borderId="2" xfId="6" applyFont="1" applyFill="1" applyBorder="1" applyAlignment="1">
      <alignment horizontal="center" vertical="center" wrapText="1"/>
    </xf>
    <xf numFmtId="0" fontId="51" fillId="6" borderId="2" xfId="6" applyFont="1" applyFill="1" applyBorder="1"/>
    <xf numFmtId="0" fontId="51" fillId="6" borderId="15" xfId="6" applyFont="1" applyFill="1" applyBorder="1"/>
    <xf numFmtId="0" fontId="57" fillId="7" borderId="1" xfId="6" applyFont="1" applyFill="1" applyBorder="1" applyAlignment="1">
      <alignment horizontal="center" vertical="center" wrapText="1"/>
    </xf>
    <xf numFmtId="0" fontId="57" fillId="7" borderId="1" xfId="6" applyFont="1" applyFill="1" applyBorder="1" applyAlignment="1">
      <alignment vertical="center" wrapText="1"/>
    </xf>
    <xf numFmtId="3" fontId="57" fillId="7" borderId="1" xfId="6" applyNumberFormat="1" applyFont="1" applyFill="1" applyBorder="1" applyAlignment="1">
      <alignment vertical="center" wrapText="1"/>
    </xf>
    <xf numFmtId="3" fontId="57" fillId="7" borderId="5" xfId="6" applyNumberFormat="1" applyFont="1" applyFill="1" applyBorder="1" applyAlignment="1">
      <alignment vertical="center" wrapText="1"/>
    </xf>
    <xf numFmtId="0" fontId="51" fillId="19" borderId="7" xfId="6" applyFont="1" applyFill="1" applyBorder="1" applyAlignment="1">
      <alignment horizontal="center" vertical="center" wrapText="1"/>
    </xf>
    <xf numFmtId="0" fontId="51" fillId="15" borderId="7" xfId="6" applyFont="1" applyFill="1" applyBorder="1" applyAlignment="1">
      <alignment vertical="center" wrapText="1"/>
    </xf>
    <xf numFmtId="3" fontId="57" fillId="15" borderId="7" xfId="6" applyNumberFormat="1" applyFont="1" applyFill="1" applyBorder="1" applyAlignment="1">
      <alignment vertical="center" wrapText="1"/>
    </xf>
    <xf numFmtId="3" fontId="57" fillId="15" borderId="12" xfId="6" applyNumberFormat="1" applyFont="1" applyFill="1" applyBorder="1" applyAlignment="1">
      <alignment vertical="center" wrapText="1"/>
    </xf>
    <xf numFmtId="0" fontId="51" fillId="15" borderId="1" xfId="6" applyFont="1" applyFill="1" applyBorder="1" applyAlignment="1">
      <alignment horizontal="left" vertical="center" wrapText="1"/>
    </xf>
    <xf numFmtId="3" fontId="51" fillId="15" borderId="1" xfId="6" applyNumberFormat="1" applyFont="1" applyFill="1" applyBorder="1" applyAlignment="1">
      <alignment horizontal="right" vertical="center" wrapText="1"/>
    </xf>
    <xf numFmtId="3" fontId="51" fillId="15" borderId="5" xfId="6" applyNumberFormat="1" applyFont="1" applyFill="1" applyBorder="1" applyAlignment="1">
      <alignment horizontal="right" vertical="center" wrapText="1"/>
    </xf>
    <xf numFmtId="0" fontId="51" fillId="19" borderId="2" xfId="6" applyFont="1" applyFill="1" applyBorder="1" applyAlignment="1">
      <alignment horizontal="center" vertical="center" wrapText="1"/>
    </xf>
    <xf numFmtId="0" fontId="57" fillId="15" borderId="1" xfId="6" applyFont="1" applyFill="1" applyBorder="1" applyAlignment="1">
      <alignment horizontal="left" vertical="center" wrapText="1"/>
    </xf>
    <xf numFmtId="0" fontId="57" fillId="7" borderId="1" xfId="6" applyFont="1" applyFill="1" applyBorder="1" applyAlignment="1">
      <alignment horizontal="left" vertical="center" wrapText="1"/>
    </xf>
    <xf numFmtId="3" fontId="57" fillId="7" borderId="1" xfId="6" applyNumberFormat="1" applyFont="1" applyFill="1" applyBorder="1" applyAlignment="1">
      <alignment horizontal="right" vertical="center" wrapText="1"/>
    </xf>
    <xf numFmtId="3" fontId="57" fillId="7" borderId="5" xfId="6" applyNumberFormat="1" applyFont="1" applyFill="1" applyBorder="1" applyAlignment="1">
      <alignment horizontal="right" vertical="center" wrapText="1"/>
    </xf>
    <xf numFmtId="3" fontId="51" fillId="15" borderId="2" xfId="6" applyNumberFormat="1" applyFont="1" applyFill="1" applyBorder="1" applyAlignment="1">
      <alignment vertical="center" wrapText="1"/>
    </xf>
    <xf numFmtId="3" fontId="51" fillId="15" borderId="15" xfId="6" applyNumberFormat="1" applyFont="1" applyFill="1" applyBorder="1" applyAlignment="1">
      <alignment vertical="center" wrapText="1"/>
    </xf>
    <xf numFmtId="0" fontId="57" fillId="10" borderId="1" xfId="6" applyFont="1" applyFill="1" applyBorder="1" applyAlignment="1">
      <alignment horizontal="left" vertical="center" wrapText="1"/>
    </xf>
    <xf numFmtId="3" fontId="57" fillId="10" borderId="1" xfId="6" applyNumberFormat="1" applyFont="1" applyFill="1" applyBorder="1" applyAlignment="1">
      <alignment horizontal="right" vertical="center" wrapText="1"/>
    </xf>
    <xf numFmtId="3" fontId="57" fillId="10" borderId="5" xfId="6" applyNumberFormat="1" applyFont="1" applyFill="1" applyBorder="1" applyAlignment="1">
      <alignment horizontal="right" vertical="center" wrapText="1"/>
    </xf>
    <xf numFmtId="3" fontId="51" fillId="15" borderId="7" xfId="6" applyNumberFormat="1" applyFont="1" applyFill="1" applyBorder="1" applyAlignment="1">
      <alignment vertical="center" wrapText="1"/>
    </xf>
    <xf numFmtId="3" fontId="51" fillId="15" borderId="12" xfId="6" applyNumberFormat="1" applyFont="1" applyFill="1" applyBorder="1" applyAlignment="1">
      <alignment vertical="center" wrapText="1"/>
    </xf>
    <xf numFmtId="3" fontId="68" fillId="15" borderId="7" xfId="6" applyNumberFormat="1" applyFont="1" applyFill="1" applyBorder="1" applyAlignment="1">
      <alignment vertical="center" wrapText="1"/>
    </xf>
    <xf numFmtId="3" fontId="68" fillId="15" borderId="12" xfId="6" applyNumberFormat="1" applyFont="1" applyFill="1" applyBorder="1" applyAlignment="1">
      <alignment vertical="center" wrapText="1"/>
    </xf>
    <xf numFmtId="0" fontId="51" fillId="15" borderId="2" xfId="6" applyFont="1" applyFill="1" applyBorder="1" applyAlignment="1">
      <alignment vertical="center"/>
    </xf>
    <xf numFmtId="0" fontId="57" fillId="7" borderId="2" xfId="6" applyFont="1" applyFill="1" applyBorder="1" applyAlignment="1">
      <alignment horizontal="center" vertical="center" wrapText="1"/>
    </xf>
    <xf numFmtId="0" fontId="57" fillId="7" borderId="2" xfId="6" applyFont="1" applyFill="1" applyBorder="1" applyAlignment="1">
      <alignment vertical="center" wrapText="1"/>
    </xf>
    <xf numFmtId="3" fontId="51" fillId="7" borderId="7" xfId="6" applyNumberFormat="1" applyFont="1" applyFill="1" applyBorder="1" applyAlignment="1">
      <alignment vertical="center" wrapText="1"/>
    </xf>
    <xf numFmtId="3" fontId="57" fillId="6" borderId="1" xfId="6" applyNumberFormat="1" applyFont="1" applyFill="1" applyBorder="1" applyAlignment="1">
      <alignment vertical="center" wrapText="1"/>
    </xf>
    <xf numFmtId="4" fontId="65" fillId="14" borderId="1" xfId="0" applyNumberFormat="1" applyFont="1" applyFill="1" applyBorder="1" applyAlignment="1" applyProtection="1">
      <alignment vertical="center"/>
      <protection locked="0"/>
    </xf>
    <xf numFmtId="4" fontId="32" fillId="14" borderId="1" xfId="0" applyNumberFormat="1" applyFont="1" applyFill="1" applyBorder="1" applyAlignment="1" applyProtection="1">
      <alignment vertical="center"/>
      <protection locked="0"/>
    </xf>
    <xf numFmtId="4" fontId="0" fillId="14" borderId="1" xfId="0" applyNumberFormat="1" applyFill="1" applyBorder="1" applyAlignment="1" applyProtection="1">
      <alignment vertical="center"/>
      <protection locked="0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4" fontId="50" fillId="15" borderId="5" xfId="3" applyNumberFormat="1" applyFont="1" applyFill="1" applyBorder="1" applyAlignment="1" applyProtection="1">
      <alignment vertical="center"/>
    </xf>
    <xf numFmtId="0" fontId="61" fillId="17" borderId="4" xfId="0" applyFont="1" applyFill="1" applyBorder="1" applyAlignment="1" applyProtection="1">
      <alignment horizontal="left"/>
      <protection hidden="1"/>
    </xf>
    <xf numFmtId="0" fontId="61" fillId="17" borderId="3" xfId="0" applyFont="1" applyFill="1" applyBorder="1" applyAlignment="1" applyProtection="1">
      <alignment horizontal="left"/>
      <protection hidden="1"/>
    </xf>
    <xf numFmtId="0" fontId="87" fillId="17" borderId="5" xfId="0" applyFont="1" applyFill="1" applyBorder="1" applyAlignment="1" applyProtection="1">
      <alignment horizontal="left"/>
      <protection hidden="1"/>
    </xf>
    <xf numFmtId="0" fontId="61" fillId="15" borderId="1" xfId="0" applyFont="1" applyFill="1" applyBorder="1" applyAlignment="1" applyProtection="1">
      <alignment horizontal="left" wrapText="1"/>
      <protection hidden="1"/>
    </xf>
    <xf numFmtId="0" fontId="0" fillId="22" borderId="0" xfId="0" applyFill="1"/>
    <xf numFmtId="0" fontId="0" fillId="21" borderId="0" xfId="0" applyFill="1" applyAlignment="1">
      <alignment vertical="center" wrapText="1"/>
    </xf>
    <xf numFmtId="0" fontId="0" fillId="20" borderId="0" xfId="0" applyFill="1"/>
    <xf numFmtId="4" fontId="50" fillId="14" borderId="1" xfId="0" applyNumberFormat="1" applyFont="1" applyFill="1" applyBorder="1" applyAlignment="1" applyProtection="1">
      <alignment horizontal="right"/>
      <protection locked="0"/>
    </xf>
    <xf numFmtId="0" fontId="51" fillId="2" borderId="15" xfId="6" applyFont="1" applyFill="1" applyBorder="1" applyAlignment="1"/>
    <xf numFmtId="0" fontId="51" fillId="2" borderId="8" xfId="6" applyFont="1" applyFill="1" applyBorder="1" applyAlignment="1"/>
    <xf numFmtId="0" fontId="51" fillId="2" borderId="10" xfId="6" applyFont="1" applyFill="1" applyBorder="1" applyAlignment="1"/>
    <xf numFmtId="0" fontId="51" fillId="2" borderId="0" xfId="6" applyFont="1" applyFill="1" applyAlignment="1"/>
    <xf numFmtId="0" fontId="51" fillId="2" borderId="9" xfId="6" applyFont="1" applyFill="1" applyBorder="1" applyAlignment="1"/>
    <xf numFmtId="0" fontId="51" fillId="2" borderId="11" xfId="6" applyFont="1" applyFill="1" applyBorder="1" applyAlignment="1"/>
    <xf numFmtId="0" fontId="4" fillId="18" borderId="0" xfId="6" applyFill="1" applyBorder="1"/>
    <xf numFmtId="3" fontId="51" fillId="2" borderId="1" xfId="6" applyNumberFormat="1" applyFont="1" applyFill="1" applyBorder="1"/>
    <xf numFmtId="0" fontId="0" fillId="23" borderId="0" xfId="0" applyFill="1"/>
    <xf numFmtId="2" fontId="51" fillId="2" borderId="13" xfId="6" applyNumberFormat="1" applyFont="1" applyFill="1" applyBorder="1" applyAlignment="1">
      <alignment horizontal="center"/>
    </xf>
    <xf numFmtId="2" fontId="51" fillId="2" borderId="14" xfId="6" applyNumberFormat="1" applyFont="1" applyFill="1" applyBorder="1" applyAlignment="1">
      <alignment horizontal="center"/>
    </xf>
    <xf numFmtId="0" fontId="63" fillId="3" borderId="5" xfId="6" applyFont="1" applyFill="1" applyBorder="1" applyAlignment="1" applyProtection="1">
      <alignment horizontal="center" vertical="center" wrapText="1"/>
      <protection locked="0"/>
    </xf>
    <xf numFmtId="0" fontId="63" fillId="3" borderId="4" xfId="6" applyFont="1" applyFill="1" applyBorder="1" applyAlignment="1" applyProtection="1">
      <alignment horizontal="center" vertical="center" wrapText="1"/>
      <protection locked="0"/>
    </xf>
    <xf numFmtId="0" fontId="63" fillId="3" borderId="3" xfId="6" applyFont="1" applyFill="1" applyBorder="1" applyAlignment="1" applyProtection="1">
      <alignment horizontal="center" vertical="center" wrapText="1"/>
      <protection locked="0"/>
    </xf>
    <xf numFmtId="0" fontId="9" fillId="13" borderId="0" xfId="6" applyFont="1" applyFill="1" applyAlignment="1" applyProtection="1">
      <alignment horizontal="left" vertical="center" wrapText="1"/>
      <protection hidden="1"/>
    </xf>
    <xf numFmtId="0" fontId="61" fillId="15" borderId="1" xfId="6" applyFont="1" applyFill="1" applyBorder="1" applyAlignment="1" applyProtection="1">
      <alignment horizontal="right"/>
      <protection hidden="1"/>
    </xf>
    <xf numFmtId="0" fontId="50" fillId="15" borderId="2" xfId="6" applyFont="1" applyFill="1" applyBorder="1" applyAlignment="1" applyProtection="1">
      <alignment horizontal="center" vertical="center"/>
      <protection hidden="1"/>
    </xf>
    <xf numFmtId="0" fontId="50" fillId="15" borderId="6" xfId="6" applyFont="1" applyFill="1" applyBorder="1" applyAlignment="1" applyProtection="1">
      <alignment horizontal="center" vertical="center"/>
      <protection hidden="1"/>
    </xf>
    <xf numFmtId="0" fontId="50" fillId="15" borderId="7" xfId="6" applyFont="1" applyFill="1" applyBorder="1" applyAlignment="1" applyProtection="1">
      <alignment horizontal="center" vertical="center"/>
      <protection hidden="1"/>
    </xf>
    <xf numFmtId="1" fontId="52" fillId="3" borderId="2" xfId="6" applyNumberFormat="1" applyFont="1" applyFill="1" applyBorder="1" applyAlignment="1" applyProtection="1">
      <alignment horizontal="center" vertical="center"/>
      <protection locked="0" hidden="1"/>
    </xf>
    <xf numFmtId="1" fontId="52" fillId="3" borderId="7" xfId="6" applyNumberFormat="1" applyFont="1" applyFill="1" applyBorder="1" applyAlignment="1" applyProtection="1">
      <alignment horizontal="center" vertical="center"/>
      <protection locked="0" hidden="1"/>
    </xf>
    <xf numFmtId="2" fontId="50" fillId="15" borderId="5" xfId="6" applyNumberFormat="1" applyFont="1" applyFill="1" applyBorder="1" applyAlignment="1" applyProtection="1">
      <alignment horizontal="center" vertical="center"/>
      <protection hidden="1"/>
    </xf>
    <xf numFmtId="2" fontId="50" fillId="15" borderId="4" xfId="6" applyNumberFormat="1" applyFont="1" applyFill="1" applyBorder="1" applyAlignment="1" applyProtection="1">
      <alignment horizontal="center" vertical="center"/>
      <protection hidden="1"/>
    </xf>
    <xf numFmtId="2" fontId="50" fillId="15" borderId="3" xfId="6" applyNumberFormat="1" applyFont="1" applyFill="1" applyBorder="1" applyAlignment="1" applyProtection="1">
      <alignment horizontal="center" vertical="center"/>
      <protection hidden="1"/>
    </xf>
    <xf numFmtId="0" fontId="55" fillId="15" borderId="2" xfId="6" applyFont="1" applyFill="1" applyBorder="1" applyAlignment="1" applyProtection="1">
      <alignment horizontal="center" vertical="center"/>
      <protection hidden="1"/>
    </xf>
    <xf numFmtId="0" fontId="55" fillId="15" borderId="6" xfId="6" applyFont="1" applyFill="1" applyBorder="1" applyAlignment="1" applyProtection="1">
      <alignment horizontal="center" vertical="center"/>
      <protection hidden="1"/>
    </xf>
    <xf numFmtId="49" fontId="55" fillId="2" borderId="12" xfId="6" applyNumberFormat="1" applyFont="1" applyFill="1" applyBorder="1" applyAlignment="1">
      <alignment horizontal="center" vertical="center" wrapText="1"/>
    </xf>
    <xf numFmtId="49" fontId="55" fillId="2" borderId="14" xfId="6" applyNumberFormat="1" applyFont="1" applyFill="1" applyBorder="1" applyAlignment="1">
      <alignment horizontal="center" vertical="center" wrapText="1"/>
    </xf>
    <xf numFmtId="0" fontId="76" fillId="13" borderId="2" xfId="0" applyFont="1" applyFill="1" applyBorder="1" applyAlignment="1">
      <alignment horizontal="left" vertical="center" wrapText="1"/>
    </xf>
    <xf numFmtId="0" fontId="76" fillId="13" borderId="7" xfId="0" applyFont="1" applyFill="1" applyBorder="1" applyAlignment="1">
      <alignment horizontal="left" vertical="center" wrapText="1"/>
    </xf>
    <xf numFmtId="0" fontId="62" fillId="13" borderId="0" xfId="6" applyFont="1" applyFill="1" applyAlignment="1" applyProtection="1">
      <alignment horizontal="center" vertical="center" wrapText="1"/>
      <protection hidden="1"/>
    </xf>
    <xf numFmtId="0" fontId="57" fillId="2" borderId="5" xfId="6" applyFont="1" applyFill="1" applyBorder="1" applyAlignment="1">
      <alignment horizontal="center" vertical="center"/>
    </xf>
    <xf numFmtId="0" fontId="57" fillId="2" borderId="4" xfId="6" applyFont="1" applyFill="1" applyBorder="1" applyAlignment="1">
      <alignment horizontal="center" vertical="center"/>
    </xf>
    <xf numFmtId="0" fontId="51" fillId="2" borderId="1" xfId="6" applyFont="1" applyFill="1" applyBorder="1" applyAlignment="1">
      <alignment horizontal="center" vertical="center"/>
    </xf>
    <xf numFmtId="0" fontId="58" fillId="2" borderId="1" xfId="6" applyFont="1" applyFill="1" applyBorder="1" applyAlignment="1" applyProtection="1">
      <alignment horizontal="center" vertical="center"/>
      <protection hidden="1"/>
    </xf>
    <xf numFmtId="0" fontId="57" fillId="6" borderId="2" xfId="6" applyFont="1" applyFill="1" applyBorder="1" applyAlignment="1" applyProtection="1">
      <alignment horizontal="center" vertical="center"/>
      <protection hidden="1"/>
    </xf>
    <xf numFmtId="0" fontId="57" fillId="6" borderId="6" xfId="6" applyFont="1" applyFill="1" applyBorder="1" applyAlignment="1" applyProtection="1">
      <alignment horizontal="center" vertical="center"/>
      <protection hidden="1"/>
    </xf>
    <xf numFmtId="0" fontId="57" fillId="6" borderId="7" xfId="6" applyFont="1" applyFill="1" applyBorder="1" applyAlignment="1" applyProtection="1">
      <alignment horizontal="center" vertical="center"/>
      <protection hidden="1"/>
    </xf>
    <xf numFmtId="0" fontId="58" fillId="2" borderId="15" xfId="6" applyFont="1" applyFill="1" applyBorder="1" applyAlignment="1" applyProtection="1">
      <alignment horizontal="center" vertical="center"/>
      <protection hidden="1"/>
    </xf>
    <xf numFmtId="0" fontId="58" fillId="2" borderId="12" xfId="6" applyFont="1" applyFill="1" applyBorder="1" applyAlignment="1" applyProtection="1">
      <alignment horizontal="center" vertical="center"/>
      <protection hidden="1"/>
    </xf>
    <xf numFmtId="0" fontId="53" fillId="13" borderId="1" xfId="0" applyFont="1" applyFill="1" applyBorder="1" applyAlignment="1" applyProtection="1">
      <alignment horizontal="center" vertical="center" wrapText="1"/>
      <protection hidden="1"/>
    </xf>
    <xf numFmtId="0" fontId="53" fillId="13" borderId="2" xfId="0" applyFont="1" applyFill="1" applyBorder="1" applyAlignment="1" applyProtection="1">
      <alignment horizontal="left" wrapText="1"/>
      <protection hidden="1"/>
    </xf>
    <xf numFmtId="0" fontId="53" fillId="13" borderId="6" xfId="0" applyFont="1" applyFill="1" applyBorder="1" applyAlignment="1" applyProtection="1">
      <alignment horizontal="left" wrapText="1"/>
      <protection hidden="1"/>
    </xf>
    <xf numFmtId="0" fontId="53" fillId="13" borderId="7" xfId="0" applyFont="1" applyFill="1" applyBorder="1" applyAlignment="1" applyProtection="1">
      <alignment horizontal="left" wrapText="1"/>
      <protection hidden="1"/>
    </xf>
    <xf numFmtId="0" fontId="77" fillId="13" borderId="15" xfId="6" applyFont="1" applyFill="1" applyBorder="1" applyAlignment="1" applyProtection="1">
      <alignment horizontal="center" vertical="center" wrapText="1"/>
      <protection locked="0"/>
    </xf>
    <xf numFmtId="0" fontId="77" fillId="13" borderId="10" xfId="6" applyFont="1" applyFill="1" applyBorder="1" applyAlignment="1" applyProtection="1">
      <alignment horizontal="center" vertical="center" wrapText="1"/>
      <protection locked="0"/>
    </xf>
    <xf numFmtId="0" fontId="77" fillId="13" borderId="9" xfId="6" applyFont="1" applyFill="1" applyBorder="1" applyAlignment="1" applyProtection="1">
      <alignment horizontal="center" vertical="center" wrapText="1"/>
      <protection locked="0"/>
    </xf>
    <xf numFmtId="0" fontId="77" fillId="13" borderId="8" xfId="6" applyFont="1" applyFill="1" applyBorder="1" applyAlignment="1" applyProtection="1">
      <alignment horizontal="center" vertical="center" wrapText="1"/>
      <protection locked="0"/>
    </xf>
    <xf numFmtId="0" fontId="77" fillId="13" borderId="0" xfId="6" applyFont="1" applyFill="1" applyAlignment="1" applyProtection="1">
      <alignment horizontal="center" vertical="center" wrapText="1"/>
      <protection locked="0"/>
    </xf>
    <xf numFmtId="0" fontId="77" fillId="13" borderId="11" xfId="6" applyFont="1" applyFill="1" applyBorder="1" applyAlignment="1" applyProtection="1">
      <alignment horizontal="center" vertical="center" wrapText="1"/>
      <protection locked="0"/>
    </xf>
    <xf numFmtId="0" fontId="77" fillId="13" borderId="12" xfId="6" applyFont="1" applyFill="1" applyBorder="1" applyAlignment="1" applyProtection="1">
      <alignment horizontal="center" vertical="center" wrapText="1"/>
      <protection locked="0"/>
    </xf>
    <xf numFmtId="0" fontId="77" fillId="13" borderId="13" xfId="6" applyFont="1" applyFill="1" applyBorder="1" applyAlignment="1" applyProtection="1">
      <alignment horizontal="center" vertical="center" wrapText="1"/>
      <protection locked="0"/>
    </xf>
    <xf numFmtId="0" fontId="77" fillId="13" borderId="14" xfId="6" applyFont="1" applyFill="1" applyBorder="1" applyAlignment="1" applyProtection="1">
      <alignment horizontal="center" vertical="center" wrapText="1"/>
      <protection locked="0"/>
    </xf>
    <xf numFmtId="2" fontId="51" fillId="15" borderId="1" xfId="6" applyNumberFormat="1" applyFont="1" applyFill="1" applyBorder="1" applyAlignment="1" applyProtection="1">
      <alignment horizontal="center" vertical="center" wrapText="1"/>
      <protection hidden="1"/>
    </xf>
    <xf numFmtId="0" fontId="51" fillId="15" borderId="1" xfId="6" applyFont="1" applyFill="1" applyBorder="1" applyAlignment="1" applyProtection="1">
      <alignment horizontal="center" vertical="center" wrapText="1"/>
      <protection hidden="1"/>
    </xf>
    <xf numFmtId="0" fontId="49" fillId="15" borderId="1" xfId="6" applyFont="1" applyFill="1" applyBorder="1" applyAlignment="1" applyProtection="1">
      <alignment horizontal="right"/>
      <protection hidden="1"/>
    </xf>
    <xf numFmtId="0" fontId="51" fillId="15" borderId="1" xfId="6" applyFont="1" applyFill="1" applyBorder="1" applyAlignment="1" applyProtection="1">
      <alignment horizontal="center" vertical="center"/>
      <protection hidden="1"/>
    </xf>
    <xf numFmtId="0" fontId="49" fillId="15" borderId="1" xfId="6" applyFont="1" applyFill="1" applyBorder="1" applyAlignment="1" applyProtection="1">
      <alignment horizontal="center" vertical="center"/>
      <protection hidden="1"/>
    </xf>
    <xf numFmtId="1" fontId="51" fillId="15" borderId="2" xfId="6" applyNumberFormat="1" applyFont="1" applyFill="1" applyBorder="1" applyAlignment="1" applyProtection="1">
      <alignment horizontal="center" vertical="center"/>
      <protection hidden="1"/>
    </xf>
    <xf numFmtId="1" fontId="51" fillId="15" borderId="7" xfId="6" applyNumberFormat="1" applyFont="1" applyFill="1" applyBorder="1" applyAlignment="1" applyProtection="1">
      <alignment horizontal="center" vertical="center"/>
      <protection hidden="1"/>
    </xf>
    <xf numFmtId="0" fontId="4" fillId="13" borderId="0" xfId="6" applyFill="1" applyAlignment="1" applyProtection="1">
      <alignment horizontal="left"/>
      <protection locked="0"/>
    </xf>
    <xf numFmtId="0" fontId="69" fillId="18" borderId="1" xfId="6" applyFont="1" applyFill="1" applyBorder="1" applyAlignment="1" applyProtection="1">
      <alignment horizontal="center"/>
      <protection hidden="1"/>
    </xf>
    <xf numFmtId="0" fontId="51" fillId="15" borderId="5" xfId="6" applyFont="1" applyFill="1" applyBorder="1" applyAlignment="1" applyProtection="1">
      <alignment horizontal="center" vertical="top"/>
      <protection hidden="1"/>
    </xf>
    <xf numFmtId="0" fontId="51" fillId="15" borderId="3" xfId="6" applyFont="1" applyFill="1" applyBorder="1" applyAlignment="1" applyProtection="1">
      <alignment horizontal="center" vertical="top"/>
      <protection hidden="1"/>
    </xf>
    <xf numFmtId="1" fontId="51" fillId="15" borderId="10" xfId="6" applyNumberFormat="1" applyFont="1" applyFill="1" applyBorder="1" applyAlignment="1" applyProtection="1">
      <alignment horizontal="center" vertical="center"/>
      <protection hidden="1"/>
    </xf>
    <xf numFmtId="1" fontId="51" fillId="15" borderId="13" xfId="6" applyNumberFormat="1" applyFont="1" applyFill="1" applyBorder="1" applyAlignment="1" applyProtection="1">
      <alignment horizontal="center" vertical="center"/>
      <protection hidden="1"/>
    </xf>
    <xf numFmtId="0" fontId="71" fillId="2" borderId="1" xfId="6" applyFont="1" applyFill="1" applyBorder="1" applyAlignment="1" applyProtection="1">
      <alignment horizontal="center"/>
      <protection hidden="1"/>
    </xf>
    <xf numFmtId="0" fontId="49" fillId="15" borderId="1" xfId="6" quotePrefix="1" applyFont="1" applyFill="1" applyBorder="1" applyAlignment="1" applyProtection="1">
      <alignment horizontal="center" vertical="center"/>
      <protection hidden="1"/>
    </xf>
    <xf numFmtId="0" fontId="4" fillId="13" borderId="0" xfId="6" quotePrefix="1" applyFill="1" applyAlignment="1" applyProtection="1">
      <alignment horizontal="left"/>
      <protection locked="0"/>
    </xf>
    <xf numFmtId="0" fontId="4" fillId="13" borderId="0" xfId="6" applyFill="1" applyProtection="1">
      <protection locked="0"/>
    </xf>
    <xf numFmtId="0" fontId="55" fillId="15" borderId="5" xfId="6" applyFont="1" applyFill="1" applyBorder="1" applyAlignment="1" applyProtection="1">
      <alignment horizontal="center"/>
      <protection hidden="1"/>
    </xf>
    <xf numFmtId="0" fontId="55" fillId="15" borderId="3" xfId="6" applyFont="1" applyFill="1" applyBorder="1" applyAlignment="1" applyProtection="1">
      <alignment horizontal="center"/>
      <protection hidden="1"/>
    </xf>
    <xf numFmtId="0" fontId="55" fillId="15" borderId="1" xfId="6" applyFont="1" applyFill="1" applyBorder="1" applyAlignment="1" applyProtection="1">
      <alignment horizontal="center"/>
      <protection hidden="1"/>
    </xf>
    <xf numFmtId="0" fontId="70" fillId="15" borderId="1" xfId="0" applyFont="1" applyFill="1" applyBorder="1" applyAlignment="1" applyProtection="1">
      <alignment horizontal="center"/>
      <protection locked="0"/>
    </xf>
    <xf numFmtId="4" fontId="63" fillId="13" borderId="1" xfId="3" applyNumberFormat="1" applyFont="1" applyFill="1" applyBorder="1" applyAlignment="1" applyProtection="1">
      <alignment horizontal="center" vertical="center" wrapText="1"/>
      <protection hidden="1"/>
    </xf>
    <xf numFmtId="0" fontId="61" fillId="15" borderId="5" xfId="6" applyFont="1" applyFill="1" applyBorder="1" applyAlignment="1" applyProtection="1">
      <alignment horizontal="right"/>
      <protection hidden="1"/>
    </xf>
    <xf numFmtId="0" fontId="61" fillId="15" borderId="3" xfId="6" applyFont="1" applyFill="1" applyBorder="1" applyAlignment="1" applyProtection="1">
      <alignment horizontal="right"/>
      <protection hidden="1"/>
    </xf>
    <xf numFmtId="0" fontId="68" fillId="15" borderId="5" xfId="6" applyFont="1" applyFill="1" applyBorder="1" applyAlignment="1" applyProtection="1">
      <alignment horizontal="left"/>
      <protection hidden="1"/>
    </xf>
    <xf numFmtId="0" fontId="68" fillId="15" borderId="4" xfId="6" applyFont="1" applyFill="1" applyBorder="1" applyAlignment="1" applyProtection="1">
      <alignment horizontal="left"/>
      <protection hidden="1"/>
    </xf>
    <xf numFmtId="0" fontId="68" fillId="15" borderId="3" xfId="6" applyFont="1" applyFill="1" applyBorder="1" applyAlignment="1" applyProtection="1">
      <alignment horizontal="left"/>
      <protection hidden="1"/>
    </xf>
    <xf numFmtId="0" fontId="55" fillId="7" borderId="5" xfId="0" applyFont="1" applyFill="1" applyBorder="1" applyAlignment="1">
      <alignment horizontal="left" vertical="center"/>
    </xf>
    <xf numFmtId="0" fontId="55" fillId="7" borderId="4" xfId="0" applyFont="1" applyFill="1" applyBorder="1" applyAlignment="1">
      <alignment horizontal="left" vertical="center"/>
    </xf>
    <xf numFmtId="0" fontId="55" fillId="7" borderId="3" xfId="0" applyFont="1" applyFill="1" applyBorder="1" applyAlignment="1">
      <alignment horizontal="left" vertical="center"/>
    </xf>
    <xf numFmtId="0" fontId="50" fillId="2" borderId="5" xfId="0" applyFont="1" applyFill="1" applyBorder="1" applyAlignment="1">
      <alignment horizontal="center" vertical="center"/>
    </xf>
    <xf numFmtId="0" fontId="50" fillId="2" borderId="4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left" vertical="center"/>
    </xf>
    <xf numFmtId="0" fontId="50" fillId="2" borderId="4" xfId="0" applyFont="1" applyFill="1" applyBorder="1" applyAlignment="1">
      <alignment horizontal="left" vertical="center"/>
    </xf>
    <xf numFmtId="0" fontId="50" fillId="2" borderId="3" xfId="0" applyFont="1" applyFill="1" applyBorder="1" applyAlignment="1">
      <alignment horizontal="left" vertical="center"/>
    </xf>
    <xf numFmtId="0" fontId="50" fillId="2" borderId="5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5" xfId="0" applyFont="1" applyFill="1" applyBorder="1" applyAlignment="1">
      <alignment horizontal="left" vertical="center" wrapText="1"/>
    </xf>
    <xf numFmtId="0" fontId="50" fillId="2" borderId="4" xfId="0" applyFont="1" applyFill="1" applyBorder="1" applyAlignment="1">
      <alignment horizontal="left" vertical="center" wrapText="1"/>
    </xf>
    <xf numFmtId="0" fontId="50" fillId="2" borderId="3" xfId="0" applyFont="1" applyFill="1" applyBorder="1" applyAlignment="1">
      <alignment horizontal="left" vertical="center" wrapText="1"/>
    </xf>
    <xf numFmtId="0" fontId="50" fillId="2" borderId="5" xfId="0" applyFont="1" applyFill="1" applyBorder="1" applyAlignment="1">
      <alignment horizontal="center" wrapText="1"/>
    </xf>
    <xf numFmtId="0" fontId="50" fillId="2" borderId="4" xfId="0" applyFont="1" applyFill="1" applyBorder="1" applyAlignment="1">
      <alignment horizontal="center" wrapText="1"/>
    </xf>
    <xf numFmtId="0" fontId="50" fillId="2" borderId="3" xfId="0" applyFont="1" applyFill="1" applyBorder="1" applyAlignment="1">
      <alignment horizontal="center" wrapText="1"/>
    </xf>
    <xf numFmtId="0" fontId="50" fillId="18" borderId="12" xfId="0" applyFont="1" applyFill="1" applyBorder="1" applyAlignment="1">
      <alignment horizontal="right"/>
    </xf>
    <xf numFmtId="0" fontId="50" fillId="18" borderId="14" xfId="0" applyFont="1" applyFill="1" applyBorder="1" applyAlignment="1">
      <alignment horizontal="right"/>
    </xf>
    <xf numFmtId="0" fontId="55" fillId="2" borderId="15" xfId="0" applyFont="1" applyFill="1" applyBorder="1" applyAlignment="1">
      <alignment horizontal="center" vertical="center" wrapText="1"/>
    </xf>
    <xf numFmtId="0" fontId="55" fillId="2" borderId="9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5" fillId="2" borderId="11" xfId="0" applyFont="1" applyFill="1" applyBorder="1" applyAlignment="1">
      <alignment horizontal="center" vertical="center" wrapText="1"/>
    </xf>
    <xf numFmtId="0" fontId="55" fillId="2" borderId="12" xfId="0" applyFont="1" applyFill="1" applyBorder="1" applyAlignment="1">
      <alignment horizontal="center" vertical="center" wrapText="1"/>
    </xf>
    <xf numFmtId="0" fontId="55" fillId="2" borderId="14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center"/>
    </xf>
    <xf numFmtId="0" fontId="55" fillId="2" borderId="4" xfId="0" applyFont="1" applyFill="1" applyBorder="1" applyAlignment="1">
      <alignment horizontal="center"/>
    </xf>
    <xf numFmtId="0" fontId="55" fillId="2" borderId="3" xfId="0" applyFont="1" applyFill="1" applyBorder="1" applyAlignment="1">
      <alignment horizontal="center"/>
    </xf>
    <xf numFmtId="1" fontId="55" fillId="2" borderId="2" xfId="0" applyNumberFormat="1" applyFont="1" applyFill="1" applyBorder="1" applyAlignment="1">
      <alignment horizontal="center" vertical="center"/>
    </xf>
    <xf numFmtId="0" fontId="55" fillId="2" borderId="7" xfId="0" applyFont="1" applyFill="1" applyBorder="1" applyAlignment="1">
      <alignment horizontal="center" vertical="center"/>
    </xf>
    <xf numFmtId="0" fontId="61" fillId="18" borderId="5" xfId="0" applyFont="1" applyFill="1" applyBorder="1" applyAlignment="1">
      <alignment horizontal="center" vertical="center" wrapText="1"/>
    </xf>
    <xf numFmtId="0" fontId="61" fillId="18" borderId="4" xfId="0" applyFont="1" applyFill="1" applyBorder="1" applyAlignment="1">
      <alignment horizontal="center" vertical="center" wrapText="1"/>
    </xf>
    <xf numFmtId="0" fontId="61" fillId="18" borderId="3" xfId="0" applyFont="1" applyFill="1" applyBorder="1" applyAlignment="1">
      <alignment horizontal="center" vertical="center" wrapText="1"/>
    </xf>
    <xf numFmtId="0" fontId="83" fillId="13" borderId="2" xfId="0" applyFont="1" applyFill="1" applyBorder="1" applyAlignment="1" applyProtection="1">
      <alignment horizontal="left" wrapText="1"/>
      <protection hidden="1"/>
    </xf>
    <xf numFmtId="0" fontId="68" fillId="13" borderId="12" xfId="0" applyFont="1" applyFill="1" applyBorder="1" applyAlignment="1" applyProtection="1">
      <alignment horizontal="left" wrapText="1"/>
      <protection hidden="1"/>
    </xf>
    <xf numFmtId="0" fontId="79" fillId="18" borderId="5" xfId="0" applyFont="1" applyFill="1" applyBorder="1" applyAlignment="1" applyProtection="1">
      <alignment horizontal="center" vertical="center" wrapText="1"/>
      <protection hidden="1"/>
    </xf>
    <xf numFmtId="0" fontId="79" fillId="18" borderId="4" xfId="0" applyFont="1" applyFill="1" applyBorder="1" applyAlignment="1" applyProtection="1">
      <alignment horizontal="center" vertical="center" wrapText="1"/>
      <protection hidden="1"/>
    </xf>
    <xf numFmtId="0" fontId="78" fillId="13" borderId="5" xfId="0" applyFont="1" applyFill="1" applyBorder="1" applyAlignment="1" applyProtection="1">
      <alignment horizontal="center" vertical="center" wrapText="1"/>
      <protection hidden="1"/>
    </xf>
    <xf numFmtId="0" fontId="53" fillId="13" borderId="4" xfId="0" applyFont="1" applyFill="1" applyBorder="1" applyAlignment="1" applyProtection="1">
      <alignment horizontal="center" vertical="center" wrapText="1"/>
      <protection hidden="1"/>
    </xf>
    <xf numFmtId="0" fontId="53" fillId="13" borderId="3" xfId="0" applyFont="1" applyFill="1" applyBorder="1" applyAlignment="1" applyProtection="1">
      <alignment horizontal="center" vertical="center" wrapText="1"/>
      <protection hidden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57" fillId="6" borderId="2" xfId="6" applyFont="1" applyFill="1" applyBorder="1" applyAlignment="1">
      <alignment horizontal="center" vertical="center"/>
    </xf>
    <xf numFmtId="0" fontId="57" fillId="6" borderId="7" xfId="6" applyFont="1" applyFill="1" applyBorder="1" applyAlignment="1">
      <alignment horizontal="center" vertical="center"/>
    </xf>
    <xf numFmtId="0" fontId="4" fillId="13" borderId="8" xfId="6" applyFill="1" applyBorder="1" applyAlignment="1">
      <alignment horizontal="center" vertical="center"/>
    </xf>
    <xf numFmtId="0" fontId="4" fillId="13" borderId="0" xfId="6" applyFill="1" applyAlignment="1">
      <alignment horizontal="center" vertical="center"/>
    </xf>
    <xf numFmtId="0" fontId="51" fillId="2" borderId="5" xfId="6" applyFont="1" applyFill="1" applyBorder="1" applyAlignment="1">
      <alignment horizontal="center"/>
    </xf>
    <xf numFmtId="0" fontId="51" fillId="2" borderId="4" xfId="6" applyFont="1" applyFill="1" applyBorder="1" applyAlignment="1">
      <alignment horizontal="center"/>
    </xf>
    <xf numFmtId="0" fontId="51" fillId="2" borderId="3" xfId="6" applyFont="1" applyFill="1" applyBorder="1" applyAlignment="1">
      <alignment horizontal="center"/>
    </xf>
    <xf numFmtId="0" fontId="4" fillId="6" borderId="2" xfId="6" applyFill="1" applyBorder="1" applyAlignment="1">
      <alignment horizontal="center" vertical="center"/>
    </xf>
    <xf numFmtId="0" fontId="4" fillId="6" borderId="7" xfId="6" applyFill="1" applyBorder="1" applyAlignment="1">
      <alignment horizontal="center" vertical="center"/>
    </xf>
    <xf numFmtId="0" fontId="4" fillId="6" borderId="15" xfId="6" applyFill="1" applyBorder="1" applyAlignment="1">
      <alignment horizontal="center" vertical="center"/>
    </xf>
    <xf numFmtId="0" fontId="4" fillId="6" borderId="12" xfId="6" applyFill="1" applyBorder="1" applyAlignment="1">
      <alignment horizontal="center" vertical="center"/>
    </xf>
    <xf numFmtId="0" fontId="72" fillId="2" borderId="5" xfId="6" applyFont="1" applyFill="1" applyBorder="1" applyAlignment="1">
      <alignment horizontal="center" vertical="center"/>
    </xf>
    <xf numFmtId="0" fontId="72" fillId="2" borderId="4" xfId="6" applyFont="1" applyFill="1" applyBorder="1" applyAlignment="1">
      <alignment horizontal="center" vertical="center"/>
    </xf>
    <xf numFmtId="0" fontId="57" fillId="19" borderId="2" xfId="6" applyFont="1" applyFill="1" applyBorder="1" applyAlignment="1">
      <alignment horizontal="center" vertical="center"/>
    </xf>
    <xf numFmtId="0" fontId="57" fillId="19" borderId="6" xfId="6" applyFont="1" applyFill="1" applyBorder="1" applyAlignment="1">
      <alignment horizontal="center" vertical="center"/>
    </xf>
    <xf numFmtId="0" fontId="57" fillId="19" borderId="7" xfId="6" applyFont="1" applyFill="1" applyBorder="1" applyAlignment="1">
      <alignment horizontal="center" vertical="center"/>
    </xf>
    <xf numFmtId="1" fontId="45" fillId="6" borderId="2" xfId="6" applyNumberFormat="1" applyFont="1" applyFill="1" applyBorder="1" applyAlignment="1">
      <alignment horizontal="center" vertical="center" wrapText="1"/>
    </xf>
    <xf numFmtId="0" fontId="45" fillId="6" borderId="7" xfId="6" applyFont="1" applyFill="1" applyBorder="1" applyAlignment="1">
      <alignment horizontal="center" vertical="center" wrapText="1"/>
    </xf>
    <xf numFmtId="0" fontId="4" fillId="15" borderId="15" xfId="6" applyFill="1" applyBorder="1" applyAlignment="1">
      <alignment horizontal="center"/>
    </xf>
    <xf numFmtId="0" fontId="4" fillId="15" borderId="8" xfId="6" applyFill="1" applyBorder="1" applyAlignment="1">
      <alignment horizontal="center"/>
    </xf>
    <xf numFmtId="0" fontId="4" fillId="15" borderId="12" xfId="6" applyFill="1" applyBorder="1" applyAlignment="1">
      <alignment horizontal="center"/>
    </xf>
    <xf numFmtId="0" fontId="4" fillId="15" borderId="10" xfId="6" applyFill="1" applyBorder="1" applyAlignment="1">
      <alignment horizontal="center"/>
    </xf>
    <xf numFmtId="0" fontId="4" fillId="15" borderId="0" xfId="6" applyFill="1" applyAlignment="1">
      <alignment horizontal="center"/>
    </xf>
    <xf numFmtId="0" fontId="4" fillId="15" borderId="13" xfId="6" applyFill="1" applyBorder="1" applyAlignment="1">
      <alignment horizontal="center"/>
    </xf>
    <xf numFmtId="0" fontId="51" fillId="2" borderId="8" xfId="6" applyFont="1" applyFill="1" applyBorder="1" applyAlignment="1">
      <alignment horizontal="center"/>
    </xf>
    <xf numFmtId="0" fontId="51" fillId="2" borderId="12" xfId="6" applyFont="1" applyFill="1" applyBorder="1" applyAlignment="1">
      <alignment horizontal="center"/>
    </xf>
    <xf numFmtId="0" fontId="51" fillId="2" borderId="0" xfId="6" applyFont="1" applyFill="1" applyBorder="1" applyAlignment="1">
      <alignment horizontal="center"/>
    </xf>
    <xf numFmtId="0" fontId="51" fillId="2" borderId="0" xfId="6" applyFont="1" applyFill="1" applyAlignment="1">
      <alignment horizontal="center"/>
    </xf>
    <xf numFmtId="0" fontId="51" fillId="2" borderId="13" xfId="6" applyFont="1" applyFill="1" applyBorder="1" applyAlignment="1">
      <alignment horizontal="center"/>
    </xf>
    <xf numFmtId="0" fontId="51" fillId="2" borderId="11" xfId="6" applyFont="1" applyFill="1" applyBorder="1" applyAlignment="1">
      <alignment horizontal="center"/>
    </xf>
    <xf numFmtId="0" fontId="51" fillId="2" borderId="14" xfId="6" applyFont="1" applyFill="1" applyBorder="1" applyAlignment="1">
      <alignment horizontal="center"/>
    </xf>
    <xf numFmtId="0" fontId="51" fillId="13" borderId="0" xfId="6" applyFont="1" applyFill="1" applyAlignment="1">
      <alignment horizontal="center"/>
    </xf>
    <xf numFmtId="0" fontId="4" fillId="15" borderId="9" xfId="6" applyFill="1" applyBorder="1" applyAlignment="1">
      <alignment horizontal="center"/>
    </xf>
    <xf numFmtId="0" fontId="4" fillId="15" borderId="11" xfId="6" applyFill="1" applyBorder="1" applyAlignment="1">
      <alignment horizontal="center"/>
    </xf>
    <xf numFmtId="0" fontId="4" fillId="15" borderId="14" xfId="6" applyFill="1" applyBorder="1" applyAlignment="1">
      <alignment horizontal="center"/>
    </xf>
    <xf numFmtId="0" fontId="4" fillId="13" borderId="0" xfId="6" applyFill="1" applyAlignment="1">
      <alignment horizontal="center"/>
    </xf>
    <xf numFmtId="0" fontId="39" fillId="6" borderId="1" xfId="0" applyFont="1" applyFill="1" applyBorder="1" applyAlignment="1">
      <alignment horizontal="center" vertical="center"/>
    </xf>
    <xf numFmtId="0" fontId="55" fillId="15" borderId="2" xfId="0" applyFont="1" applyFill="1" applyBorder="1" applyAlignment="1" applyProtection="1">
      <alignment horizontal="center" vertical="center" wrapText="1"/>
      <protection hidden="1"/>
    </xf>
    <xf numFmtId="0" fontId="55" fillId="15" borderId="7" xfId="0" applyFont="1" applyFill="1" applyBorder="1" applyAlignment="1" applyProtection="1">
      <alignment horizontal="center" vertical="center" wrapText="1"/>
      <protection hidden="1"/>
    </xf>
    <xf numFmtId="0" fontId="55" fillId="15" borderId="15" xfId="0" applyFont="1" applyFill="1" applyBorder="1" applyAlignment="1" applyProtection="1">
      <alignment horizontal="center" vertical="center" wrapText="1"/>
      <protection hidden="1"/>
    </xf>
    <xf numFmtId="0" fontId="55" fillId="15" borderId="12" xfId="0" applyFont="1" applyFill="1" applyBorder="1" applyAlignment="1" applyProtection="1">
      <alignment horizontal="center" vertical="center" wrapText="1"/>
      <protection hidden="1"/>
    </xf>
    <xf numFmtId="1" fontId="55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55" fillId="6" borderId="7" xfId="0" applyFont="1" applyFill="1" applyBorder="1" applyAlignment="1" applyProtection="1">
      <alignment horizontal="center" vertical="center" wrapText="1"/>
      <protection hidden="1"/>
    </xf>
    <xf numFmtId="0" fontId="0" fillId="13" borderId="5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73" fillId="2" borderId="5" xfId="0" applyFont="1" applyFill="1" applyBorder="1" applyAlignment="1" applyProtection="1">
      <alignment horizontal="center" vertical="center" wrapText="1"/>
      <protection hidden="1"/>
    </xf>
    <xf numFmtId="0" fontId="73" fillId="2" borderId="4" xfId="0" applyFont="1" applyFill="1" applyBorder="1" applyAlignment="1" applyProtection="1">
      <alignment horizontal="center" vertical="center" wrapText="1"/>
      <protection hidden="1"/>
    </xf>
    <xf numFmtId="0" fontId="76" fillId="13" borderId="2" xfId="0" applyFont="1" applyFill="1" applyBorder="1" applyAlignment="1">
      <alignment horizontal="center" vertical="center" wrapText="1"/>
    </xf>
    <xf numFmtId="0" fontId="76" fillId="13" borderId="6" xfId="0" applyFont="1" applyFill="1" applyBorder="1" applyAlignment="1">
      <alignment horizontal="center" vertical="center" wrapText="1"/>
    </xf>
    <xf numFmtId="0" fontId="76" fillId="13" borderId="7" xfId="0" applyFont="1" applyFill="1" applyBorder="1" applyAlignment="1">
      <alignment horizontal="center" vertical="center" wrapText="1"/>
    </xf>
    <xf numFmtId="0" fontId="55" fillId="13" borderId="0" xfId="0" applyFont="1" applyFill="1" applyAlignment="1" applyProtection="1">
      <alignment horizontal="center" vertical="center" wrapText="1"/>
      <protection hidden="1"/>
    </xf>
    <xf numFmtId="0" fontId="30" fillId="6" borderId="2" xfId="0" applyFont="1" applyFill="1" applyBorder="1" applyAlignment="1" applyProtection="1">
      <alignment horizontal="center" vertical="center"/>
      <protection hidden="1"/>
    </xf>
    <xf numFmtId="0" fontId="30" fillId="6" borderId="6" xfId="0" applyFont="1" applyFill="1" applyBorder="1" applyAlignment="1" applyProtection="1">
      <alignment horizontal="center" vertical="center"/>
      <protection hidden="1"/>
    </xf>
    <xf numFmtId="0" fontId="30" fillId="6" borderId="7" xfId="0" applyFont="1" applyFill="1" applyBorder="1" applyAlignment="1" applyProtection="1">
      <alignment horizontal="center" vertical="center"/>
      <protection hidden="1"/>
    </xf>
    <xf numFmtId="1" fontId="33" fillId="6" borderId="2" xfId="0" applyNumberFormat="1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3" fillId="2" borderId="2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 wrapText="1"/>
    </xf>
    <xf numFmtId="0" fontId="39" fillId="6" borderId="4" xfId="0" applyFont="1" applyFill="1" applyBorder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86" fillId="18" borderId="5" xfId="0" applyFont="1" applyFill="1" applyBorder="1" applyAlignment="1">
      <alignment horizontal="center" vertical="center"/>
    </xf>
    <xf numFmtId="0" fontId="86" fillId="18" borderId="4" xfId="0" applyFont="1" applyFill="1" applyBorder="1" applyAlignment="1">
      <alignment horizontal="center" vertical="center"/>
    </xf>
    <xf numFmtId="0" fontId="86" fillId="18" borderId="3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 textRotation="90"/>
    </xf>
    <xf numFmtId="0" fontId="32" fillId="5" borderId="2" xfId="0" applyFont="1" applyFill="1" applyBorder="1" applyAlignment="1">
      <alignment horizontal="center" vertical="center" textRotation="90" wrapText="1"/>
    </xf>
    <xf numFmtId="0" fontId="32" fillId="5" borderId="6" xfId="0" applyFont="1" applyFill="1" applyBorder="1" applyAlignment="1">
      <alignment horizontal="center" vertical="center" textRotation="90" wrapText="1"/>
    </xf>
    <xf numFmtId="0" fontId="32" fillId="5" borderId="7" xfId="0" applyFont="1" applyFill="1" applyBorder="1" applyAlignment="1">
      <alignment horizontal="center" vertical="center" textRotation="90" wrapText="1"/>
    </xf>
    <xf numFmtId="0" fontId="40" fillId="2" borderId="2" xfId="0" applyFont="1" applyFill="1" applyBorder="1" applyAlignment="1">
      <alignment horizontal="center" vertical="center" textRotation="90"/>
    </xf>
    <xf numFmtId="0" fontId="40" fillId="2" borderId="6" xfId="0" applyFont="1" applyFill="1" applyBorder="1" applyAlignment="1">
      <alignment horizontal="center" vertical="center" textRotation="90"/>
    </xf>
    <xf numFmtId="0" fontId="40" fillId="2" borderId="7" xfId="0" applyFont="1" applyFill="1" applyBorder="1" applyAlignment="1">
      <alignment horizontal="center" vertical="center" textRotation="90"/>
    </xf>
    <xf numFmtId="0" fontId="32" fillId="8" borderId="2" xfId="0" applyFont="1" applyFill="1" applyBorder="1" applyAlignment="1">
      <alignment horizontal="center" vertical="center" textRotation="90"/>
    </xf>
    <xf numFmtId="0" fontId="32" fillId="8" borderId="6" xfId="0" applyFont="1" applyFill="1" applyBorder="1" applyAlignment="1">
      <alignment horizontal="center" vertical="center" textRotation="90"/>
    </xf>
    <xf numFmtId="0" fontId="32" fillId="8" borderId="7" xfId="0" applyFont="1" applyFill="1" applyBorder="1" applyAlignment="1">
      <alignment horizontal="center" vertical="center" textRotation="90"/>
    </xf>
    <xf numFmtId="0" fontId="32" fillId="11" borderId="2" xfId="0" applyFont="1" applyFill="1" applyBorder="1" applyAlignment="1">
      <alignment horizontal="center" vertical="center" textRotation="90"/>
    </xf>
    <xf numFmtId="0" fontId="32" fillId="11" borderId="6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0" fillId="6" borderId="2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>
      <alignment horizontal="center" vertical="center" wrapText="1"/>
    </xf>
    <xf numFmtId="0" fontId="40" fillId="6" borderId="7" xfId="0" applyFont="1" applyFill="1" applyBorder="1" applyAlignment="1">
      <alignment horizontal="center" vertical="center" wrapText="1"/>
    </xf>
  </cellXfs>
  <cellStyles count="22">
    <cellStyle name="Dziesiętny" xfId="1" builtinId="3"/>
    <cellStyle name="Dziesiętny 2" xfId="2"/>
    <cellStyle name="Dziesiętny 2 2" xfId="3"/>
    <cellStyle name="Dziesiętny 3" xfId="4"/>
    <cellStyle name="Dziesiętny 3 2" xfId="5"/>
    <cellStyle name="Normalny" xfId="0" builtinId="0"/>
    <cellStyle name="Normalny 2" xfId="6"/>
    <cellStyle name="Normalny 2 2" xfId="7"/>
    <cellStyle name="Normalny 3" xfId="8"/>
    <cellStyle name="Normalny 3 2" xfId="9"/>
    <cellStyle name="Normalny 4" xfId="10"/>
    <cellStyle name="Normalny 4 2" xfId="11"/>
    <cellStyle name="Procentowy" xfId="12" builtinId="5"/>
    <cellStyle name="Procentowy 2" xfId="13"/>
    <cellStyle name="Procentowy 2 2" xfId="14"/>
    <cellStyle name="Procentowy 3" xfId="15"/>
    <cellStyle name="Procentowy 3 2" xfId="16"/>
    <cellStyle name="Procentowy 4" xfId="17"/>
    <cellStyle name="Procentowy 4 2" xfId="18"/>
    <cellStyle name="Walutowy 2" xfId="19"/>
    <cellStyle name="Walutowy 2 2" xfId="20"/>
    <cellStyle name="Walutowy 2 3" xfId="2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708209</xdr:colOff>
      <xdr:row>0</xdr:row>
      <xdr:rowOff>89647</xdr:rowOff>
    </xdr:from>
    <xdr:to>
      <xdr:col>10</xdr:col>
      <xdr:colOff>708209</xdr:colOff>
      <xdr:row>0</xdr:row>
      <xdr:rowOff>519953</xdr:rowOff>
    </xdr:to>
    <xdr:cxnSp macro="">
      <xdr:nvCxnSpPr>
        <xdr:cNvPr id="2" name="Łącznik prosty ze strzałką 1">
          <a:extLst>
            <a:ext uri="{FF2B5EF4-FFF2-40B4-BE49-F238E27FC236}">
              <a16:creationId xmlns="" xmlns:a16="http://schemas.microsoft.com/office/drawing/2014/main" id="{855B12BC-BEF3-4539-95E2-EF86CC06915F}"/>
            </a:ext>
          </a:extLst>
        </xdr:cNvPr>
        <xdr:cNvCxnSpPr/>
      </xdr:nvCxnSpPr>
      <xdr:spPr>
        <a:xfrm flipV="1">
          <a:off x="14200091" y="89647"/>
          <a:ext cx="0" cy="4303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685800</xdr:colOff>
      <xdr:row>0</xdr:row>
      <xdr:rowOff>108857</xdr:rowOff>
    </xdr:from>
    <xdr:to>
      <xdr:col>10</xdr:col>
      <xdr:colOff>696685</xdr:colOff>
      <xdr:row>1</xdr:row>
      <xdr:rowOff>239486</xdr:rowOff>
    </xdr:to>
    <xdr:cxnSp macro="">
      <xdr:nvCxnSpPr>
        <xdr:cNvPr id="2" name="Łącznik prosty ze strzałką 1">
          <a:extLst>
            <a:ext uri="{FF2B5EF4-FFF2-40B4-BE49-F238E27FC236}">
              <a16:creationId xmlns="" xmlns:a16="http://schemas.microsoft.com/office/drawing/2014/main" id="{04F20924-9E56-410A-8F52-FFEC157854AE}"/>
            </a:ext>
          </a:extLst>
        </xdr:cNvPr>
        <xdr:cNvCxnSpPr/>
      </xdr:nvCxnSpPr>
      <xdr:spPr>
        <a:xfrm flipH="1" flipV="1">
          <a:off x="15327086" y="108857"/>
          <a:ext cx="10885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573974</xdr:colOff>
      <xdr:row>0</xdr:row>
      <xdr:rowOff>128649</xdr:rowOff>
    </xdr:from>
    <xdr:to>
      <xdr:col>10</xdr:col>
      <xdr:colOff>583870</xdr:colOff>
      <xdr:row>0</xdr:row>
      <xdr:rowOff>554182</xdr:rowOff>
    </xdr:to>
    <xdr:cxnSp macro="">
      <xdr:nvCxnSpPr>
        <xdr:cNvPr id="2" name="Łącznik prosty ze strzałką 1">
          <a:extLst>
            <a:ext uri="{FF2B5EF4-FFF2-40B4-BE49-F238E27FC236}">
              <a16:creationId xmlns="" xmlns:a16="http://schemas.microsoft.com/office/drawing/2014/main" id="{F2E45F85-938B-4162-BB73-11DC3FD18714}"/>
            </a:ext>
          </a:extLst>
        </xdr:cNvPr>
        <xdr:cNvCxnSpPr/>
      </xdr:nvCxnSpPr>
      <xdr:spPr>
        <a:xfrm flipV="1">
          <a:off x="16467117" y="128649"/>
          <a:ext cx="9896" cy="42553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326"/>
  <sheetViews>
    <sheetView tabSelected="1" zoomScale="70" zoomScaleNormal="70" workbookViewId="0">
      <selection activeCell="A3" sqref="A3:XFD3"/>
    </sheetView>
  </sheetViews>
  <sheetFormatPr defaultColWidth="9.140625" defaultRowHeight="12.75"/>
  <cols>
    <col min="1" max="1" width="9.140625" style="91"/>
    <col min="2" max="2" width="9" style="21" customWidth="1"/>
    <col min="3" max="3" width="88.7109375" style="11" customWidth="1"/>
    <col min="4" max="4" width="21.28515625" style="7" customWidth="1"/>
    <col min="5" max="5" width="20.28515625" style="7" customWidth="1"/>
    <col min="6" max="6" width="19.5703125" style="5" customWidth="1"/>
    <col min="7" max="7" width="3.7109375" style="95" customWidth="1"/>
    <col min="8" max="40" width="9.140625" style="95"/>
    <col min="41" max="16384" width="9.140625" style="5"/>
  </cols>
  <sheetData>
    <row r="1" spans="1:40" s="6" customFormat="1" ht="47.25" customHeight="1">
      <c r="A1" s="91"/>
      <c r="B1" s="745" t="s">
        <v>467</v>
      </c>
      <c r="C1" s="746"/>
      <c r="D1" s="728" t="s">
        <v>20</v>
      </c>
      <c r="E1" s="728"/>
      <c r="F1" s="729"/>
      <c r="G1" s="95"/>
      <c r="H1" s="448" t="s">
        <v>532</v>
      </c>
      <c r="I1" s="146"/>
      <c r="J1" s="146"/>
      <c r="K1" s="146"/>
      <c r="L1" s="146"/>
      <c r="M1" s="147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</row>
    <row r="2" spans="1:40" ht="38.25" customHeight="1">
      <c r="B2" s="171" t="s">
        <v>131</v>
      </c>
      <c r="C2" s="172"/>
      <c r="D2" s="730" t="s">
        <v>465</v>
      </c>
      <c r="E2" s="731"/>
      <c r="F2" s="732"/>
      <c r="H2" s="94"/>
      <c r="I2" s="94"/>
      <c r="J2" s="94"/>
      <c r="K2" s="94"/>
      <c r="L2" s="94"/>
    </row>
    <row r="3" spans="1:40" ht="18" customHeight="1">
      <c r="B3" s="734" t="s">
        <v>345</v>
      </c>
      <c r="C3" s="734"/>
      <c r="D3" s="173">
        <v>12</v>
      </c>
      <c r="E3" s="174">
        <v>12</v>
      </c>
      <c r="F3" s="648">
        <v>6</v>
      </c>
    </row>
    <row r="4" spans="1:40" ht="14.25" customHeight="1">
      <c r="B4" s="735" t="s">
        <v>130</v>
      </c>
      <c r="C4" s="743" t="s">
        <v>1</v>
      </c>
      <c r="D4" s="740" t="s">
        <v>326</v>
      </c>
      <c r="E4" s="741"/>
      <c r="F4" s="742"/>
    </row>
    <row r="5" spans="1:40" ht="20.100000000000001" customHeight="1">
      <c r="B5" s="736"/>
      <c r="C5" s="744"/>
      <c r="D5" s="175" t="s">
        <v>496</v>
      </c>
      <c r="E5" s="175" t="s">
        <v>497</v>
      </c>
      <c r="F5" s="176" t="s">
        <v>24</v>
      </c>
    </row>
    <row r="6" spans="1:40" ht="17.25" customHeight="1">
      <c r="B6" s="736"/>
      <c r="C6" s="744"/>
      <c r="D6" s="738">
        <v>2024</v>
      </c>
      <c r="E6" s="738">
        <v>2025</v>
      </c>
      <c r="F6" s="177">
        <f>E6+1</f>
        <v>2026</v>
      </c>
    </row>
    <row r="7" spans="1:40" ht="18" customHeight="1">
      <c r="B7" s="737"/>
      <c r="C7" s="178" t="s">
        <v>332</v>
      </c>
      <c r="D7" s="739"/>
      <c r="E7" s="739"/>
      <c r="F7" s="179" t="s">
        <v>17</v>
      </c>
    </row>
    <row r="8" spans="1:40" ht="22.5" customHeight="1">
      <c r="B8" s="180" t="s">
        <v>129</v>
      </c>
      <c r="C8" s="181" t="s">
        <v>128</v>
      </c>
      <c r="D8" s="182">
        <f>D10+D11+D12+D13</f>
        <v>0</v>
      </c>
      <c r="E8" s="182">
        <f>E10+E11+E12+E13</f>
        <v>0</v>
      </c>
      <c r="F8" s="182">
        <f>F10+F11+F12+F13</f>
        <v>0</v>
      </c>
      <c r="G8" s="96"/>
    </row>
    <row r="9" spans="1:40" ht="18" customHeight="1">
      <c r="B9" s="183"/>
      <c r="C9" s="184" t="s">
        <v>98</v>
      </c>
      <c r="D9" s="185">
        <v>0</v>
      </c>
      <c r="E9" s="185">
        <v>0</v>
      </c>
      <c r="F9" s="185">
        <v>0</v>
      </c>
      <c r="G9" s="96"/>
    </row>
    <row r="10" spans="1:40" s="10" customFormat="1" ht="18" customHeight="1">
      <c r="A10" s="92"/>
      <c r="B10" s="183"/>
      <c r="C10" s="184" t="s">
        <v>127</v>
      </c>
      <c r="D10" s="185">
        <v>0</v>
      </c>
      <c r="E10" s="185">
        <v>0</v>
      </c>
      <c r="F10" s="185">
        <v>0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</row>
    <row r="11" spans="1:40" s="10" customFormat="1" ht="18" customHeight="1">
      <c r="A11" s="92"/>
      <c r="B11" s="183"/>
      <c r="C11" s="184" t="s">
        <v>126</v>
      </c>
      <c r="D11" s="185">
        <v>0</v>
      </c>
      <c r="E11" s="185">
        <v>0</v>
      </c>
      <c r="F11" s="185">
        <v>0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</row>
    <row r="12" spans="1:40" s="10" customFormat="1" ht="18" customHeight="1">
      <c r="A12" s="92"/>
      <c r="B12" s="183"/>
      <c r="C12" s="184" t="s">
        <v>125</v>
      </c>
      <c r="D12" s="185">
        <v>0</v>
      </c>
      <c r="E12" s="185">
        <v>0</v>
      </c>
      <c r="F12" s="185">
        <v>0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</row>
    <row r="13" spans="1:40" s="10" customFormat="1" ht="18" customHeight="1">
      <c r="A13" s="92"/>
      <c r="B13" s="186"/>
      <c r="C13" s="184" t="s">
        <v>124</v>
      </c>
      <c r="D13" s="185">
        <v>0</v>
      </c>
      <c r="E13" s="185">
        <v>0</v>
      </c>
      <c r="F13" s="185">
        <v>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</row>
    <row r="14" spans="1:40" ht="18" customHeight="1">
      <c r="B14" s="180" t="s">
        <v>123</v>
      </c>
      <c r="C14" s="181" t="s">
        <v>122</v>
      </c>
      <c r="D14" s="187">
        <f>D15+D16+D17+D18+D20+D21+D22+D23</f>
        <v>0</v>
      </c>
      <c r="E14" s="187">
        <f>E15+E16+E17+E18+E20+E21+E22+E23</f>
        <v>0</v>
      </c>
      <c r="F14" s="187">
        <f>F15+F16+F17+F18+F20+F21+F22+F23</f>
        <v>0</v>
      </c>
      <c r="G14" s="97"/>
    </row>
    <row r="15" spans="1:40" ht="18" customHeight="1">
      <c r="B15" s="183"/>
      <c r="C15" s="184" t="s">
        <v>121</v>
      </c>
      <c r="D15" s="185">
        <v>0</v>
      </c>
      <c r="E15" s="185">
        <v>0</v>
      </c>
      <c r="F15" s="185">
        <v>0</v>
      </c>
    </row>
    <row r="16" spans="1:40" ht="18" customHeight="1">
      <c r="B16" s="183"/>
      <c r="C16" s="184" t="s">
        <v>120</v>
      </c>
      <c r="D16" s="185">
        <v>0</v>
      </c>
      <c r="E16" s="185">
        <v>0</v>
      </c>
      <c r="F16" s="185">
        <v>0</v>
      </c>
    </row>
    <row r="17" spans="2:10" ht="18" customHeight="1">
      <c r="B17" s="183"/>
      <c r="C17" s="184" t="s">
        <v>119</v>
      </c>
      <c r="D17" s="185">
        <v>0</v>
      </c>
      <c r="E17" s="185">
        <v>0</v>
      </c>
      <c r="F17" s="185">
        <v>0</v>
      </c>
    </row>
    <row r="18" spans="2:10" ht="18" customHeight="1">
      <c r="B18" s="183"/>
      <c r="C18" s="184" t="s">
        <v>118</v>
      </c>
      <c r="D18" s="185">
        <v>0</v>
      </c>
      <c r="E18" s="185">
        <v>0</v>
      </c>
      <c r="F18" s="185">
        <v>0</v>
      </c>
    </row>
    <row r="19" spans="2:10" ht="18" customHeight="1">
      <c r="B19" s="183"/>
      <c r="C19" s="184" t="s">
        <v>117</v>
      </c>
      <c r="D19" s="185">
        <v>0</v>
      </c>
      <c r="E19" s="185">
        <v>0</v>
      </c>
      <c r="F19" s="185">
        <v>0</v>
      </c>
    </row>
    <row r="20" spans="2:10" ht="18" customHeight="1">
      <c r="B20" s="183"/>
      <c r="C20" s="184" t="s">
        <v>116</v>
      </c>
      <c r="D20" s="185">
        <v>0</v>
      </c>
      <c r="E20" s="185">
        <v>0</v>
      </c>
      <c r="F20" s="185">
        <v>0</v>
      </c>
    </row>
    <row r="21" spans="2:10" ht="18" customHeight="1">
      <c r="B21" s="183"/>
      <c r="C21" s="184" t="s">
        <v>115</v>
      </c>
      <c r="D21" s="185">
        <v>0</v>
      </c>
      <c r="E21" s="185">
        <v>0</v>
      </c>
      <c r="F21" s="185">
        <v>0</v>
      </c>
      <c r="G21" s="98"/>
      <c r="H21" s="98"/>
      <c r="I21" s="98"/>
      <c r="J21" s="98"/>
    </row>
    <row r="22" spans="2:10" ht="18" customHeight="1">
      <c r="B22" s="188"/>
      <c r="C22" s="184" t="s">
        <v>114</v>
      </c>
      <c r="D22" s="185">
        <v>0</v>
      </c>
      <c r="E22" s="185">
        <v>0</v>
      </c>
      <c r="F22" s="185">
        <v>0</v>
      </c>
      <c r="G22" s="98"/>
      <c r="H22" s="98"/>
      <c r="I22" s="98"/>
      <c r="J22" s="98"/>
    </row>
    <row r="23" spans="2:10" ht="18" customHeight="1">
      <c r="B23" s="189"/>
      <c r="C23" s="184" t="s">
        <v>113</v>
      </c>
      <c r="D23" s="185">
        <v>0</v>
      </c>
      <c r="E23" s="185">
        <v>0</v>
      </c>
      <c r="F23" s="185">
        <v>0</v>
      </c>
      <c r="H23" s="99"/>
    </row>
    <row r="24" spans="2:10" ht="18" customHeight="1">
      <c r="B24" s="172" t="s">
        <v>112</v>
      </c>
      <c r="C24" s="190" t="s">
        <v>111</v>
      </c>
      <c r="D24" s="191">
        <f>D8-D14</f>
        <v>0</v>
      </c>
      <c r="E24" s="191">
        <f>E8-E14</f>
        <v>0</v>
      </c>
      <c r="F24" s="191">
        <f>F8-F14</f>
        <v>0</v>
      </c>
    </row>
    <row r="25" spans="2:10" ht="18" customHeight="1">
      <c r="B25" s="192" t="s">
        <v>110</v>
      </c>
      <c r="C25" s="181" t="s">
        <v>109</v>
      </c>
      <c r="D25" s="193">
        <f>SUM(D26:D29)</f>
        <v>0</v>
      </c>
      <c r="E25" s="193">
        <f>SUM(E26:E29)</f>
        <v>0</v>
      </c>
      <c r="F25" s="194">
        <f>SUM(F26:F29)</f>
        <v>0</v>
      </c>
    </row>
    <row r="26" spans="2:10" ht="18" customHeight="1">
      <c r="B26" s="188"/>
      <c r="C26" s="184" t="s">
        <v>406</v>
      </c>
      <c r="D26" s="185">
        <v>0</v>
      </c>
      <c r="E26" s="185">
        <v>0</v>
      </c>
      <c r="F26" s="185">
        <v>0</v>
      </c>
      <c r="G26" s="98"/>
      <c r="H26" s="98"/>
      <c r="I26" s="98"/>
    </row>
    <row r="27" spans="2:10" ht="18" customHeight="1">
      <c r="B27" s="188"/>
      <c r="C27" s="184" t="s">
        <v>108</v>
      </c>
      <c r="D27" s="185">
        <v>0</v>
      </c>
      <c r="E27" s="185">
        <v>0</v>
      </c>
      <c r="F27" s="185">
        <v>0</v>
      </c>
    </row>
    <row r="28" spans="2:10" ht="18" customHeight="1">
      <c r="B28" s="188"/>
      <c r="C28" s="195" t="s">
        <v>104</v>
      </c>
      <c r="D28" s="196">
        <v>0</v>
      </c>
      <c r="E28" s="196">
        <v>0</v>
      </c>
      <c r="F28" s="196">
        <v>0</v>
      </c>
    </row>
    <row r="29" spans="2:10" ht="18" customHeight="1">
      <c r="B29" s="189"/>
      <c r="C29" s="184" t="s">
        <v>107</v>
      </c>
      <c r="D29" s="185">
        <v>0</v>
      </c>
      <c r="E29" s="185">
        <v>0</v>
      </c>
      <c r="F29" s="185">
        <v>0</v>
      </c>
    </row>
    <row r="30" spans="2:10" ht="18" customHeight="1">
      <c r="B30" s="192" t="s">
        <v>106</v>
      </c>
      <c r="C30" s="181" t="s">
        <v>105</v>
      </c>
      <c r="D30" s="182">
        <f>SUM(D31:D33)</f>
        <v>0</v>
      </c>
      <c r="E30" s="182">
        <f>SUM(E31:E33)</f>
        <v>0</v>
      </c>
      <c r="F30" s="182">
        <f>SUM(F31:F33)</f>
        <v>0</v>
      </c>
    </row>
    <row r="31" spans="2:10" ht="18" customHeight="1">
      <c r="B31" s="188"/>
      <c r="C31" s="197" t="s">
        <v>405</v>
      </c>
      <c r="D31" s="185">
        <v>0</v>
      </c>
      <c r="E31" s="185">
        <v>0</v>
      </c>
      <c r="F31" s="185">
        <v>0</v>
      </c>
      <c r="G31" s="98"/>
      <c r="H31" s="98"/>
      <c r="I31" s="98"/>
    </row>
    <row r="32" spans="2:10" ht="18" customHeight="1">
      <c r="B32" s="188"/>
      <c r="C32" s="197" t="s">
        <v>104</v>
      </c>
      <c r="D32" s="185">
        <v>0</v>
      </c>
      <c r="E32" s="185">
        <v>0</v>
      </c>
      <c r="F32" s="185">
        <v>0</v>
      </c>
      <c r="G32" s="98"/>
      <c r="H32" s="98"/>
      <c r="I32" s="98"/>
    </row>
    <row r="33" spans="1:40" ht="18" customHeight="1">
      <c r="B33" s="198"/>
      <c r="C33" s="184" t="s">
        <v>103</v>
      </c>
      <c r="D33" s="185">
        <v>0</v>
      </c>
      <c r="E33" s="185">
        <v>0</v>
      </c>
      <c r="F33" s="185">
        <v>0</v>
      </c>
    </row>
    <row r="34" spans="1:40" ht="18" customHeight="1">
      <c r="B34" s="172" t="s">
        <v>102</v>
      </c>
      <c r="C34" s="190" t="s">
        <v>101</v>
      </c>
      <c r="D34" s="182">
        <f>D24+D25-D30</f>
        <v>0</v>
      </c>
      <c r="E34" s="182">
        <f>E24+E25-E30</f>
        <v>0</v>
      </c>
      <c r="F34" s="182">
        <f>F24+F25-F30</f>
        <v>0</v>
      </c>
    </row>
    <row r="35" spans="1:40" ht="18" customHeight="1">
      <c r="B35" s="192" t="s">
        <v>100</v>
      </c>
      <c r="C35" s="190" t="s">
        <v>99</v>
      </c>
      <c r="D35" s="182">
        <f>D36+D39+D41+D42+D43</f>
        <v>0</v>
      </c>
      <c r="E35" s="182">
        <f>E36+E39+E41+E42+E43</f>
        <v>0</v>
      </c>
      <c r="F35" s="182">
        <f>F36+F39+F41+F42+F43</f>
        <v>0</v>
      </c>
    </row>
    <row r="36" spans="1:40" ht="18" customHeight="1">
      <c r="B36" s="199"/>
      <c r="C36" s="184" t="s">
        <v>407</v>
      </c>
      <c r="D36" s="185">
        <v>0</v>
      </c>
      <c r="E36" s="185">
        <v>0</v>
      </c>
      <c r="F36" s="185">
        <v>0</v>
      </c>
    </row>
    <row r="37" spans="1:40" ht="18" customHeight="1">
      <c r="B37" s="199"/>
      <c r="C37" s="184" t="s">
        <v>408</v>
      </c>
      <c r="D37" s="185">
        <v>0</v>
      </c>
      <c r="E37" s="185">
        <v>0</v>
      </c>
      <c r="F37" s="185">
        <v>0</v>
      </c>
    </row>
    <row r="38" spans="1:40" ht="18" customHeight="1">
      <c r="B38" s="199"/>
      <c r="C38" s="184" t="s">
        <v>447</v>
      </c>
      <c r="D38" s="196">
        <v>0</v>
      </c>
      <c r="E38" s="196">
        <v>0</v>
      </c>
      <c r="F38" s="196">
        <v>0</v>
      </c>
    </row>
    <row r="39" spans="1:40" ht="18" customHeight="1">
      <c r="B39" s="199"/>
      <c r="C39" s="184" t="s">
        <v>95</v>
      </c>
      <c r="D39" s="185">
        <v>0</v>
      </c>
      <c r="E39" s="185">
        <v>0</v>
      </c>
      <c r="F39" s="185">
        <v>0</v>
      </c>
    </row>
    <row r="40" spans="1:40" ht="18" customHeight="1">
      <c r="B40" s="188"/>
      <c r="C40" s="184" t="s">
        <v>98</v>
      </c>
      <c r="D40" s="185">
        <v>0</v>
      </c>
      <c r="E40" s="185">
        <v>0</v>
      </c>
      <c r="F40" s="185">
        <v>0</v>
      </c>
    </row>
    <row r="41" spans="1:40" s="9" customFormat="1" ht="18" customHeight="1">
      <c r="A41" s="93"/>
      <c r="B41" s="188"/>
      <c r="C41" s="184" t="s">
        <v>409</v>
      </c>
      <c r="D41" s="185">
        <v>0</v>
      </c>
      <c r="E41" s="185">
        <v>0</v>
      </c>
      <c r="F41" s="185">
        <v>0</v>
      </c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</row>
    <row r="42" spans="1:40" ht="17.25" customHeight="1">
      <c r="B42" s="188"/>
      <c r="C42" s="184" t="s">
        <v>410</v>
      </c>
      <c r="D42" s="185">
        <v>0</v>
      </c>
      <c r="E42" s="185">
        <v>0</v>
      </c>
      <c r="F42" s="185">
        <v>0</v>
      </c>
    </row>
    <row r="43" spans="1:40" ht="18" customHeight="1">
      <c r="B43" s="198"/>
      <c r="C43" s="184" t="s">
        <v>93</v>
      </c>
      <c r="D43" s="185">
        <v>0</v>
      </c>
      <c r="E43" s="185">
        <v>0</v>
      </c>
      <c r="F43" s="185">
        <v>0</v>
      </c>
    </row>
    <row r="44" spans="1:40" ht="18" customHeight="1">
      <c r="B44" s="192" t="s">
        <v>97</v>
      </c>
      <c r="C44" s="181" t="s">
        <v>96</v>
      </c>
      <c r="D44" s="182">
        <f>D45+D47+D48+D49</f>
        <v>0</v>
      </c>
      <c r="E44" s="182">
        <f>E45+E47+E48+E49</f>
        <v>0</v>
      </c>
      <c r="F44" s="182">
        <f>F45+F47+F48+F49</f>
        <v>0</v>
      </c>
    </row>
    <row r="45" spans="1:40" ht="15" customHeight="1">
      <c r="B45" s="188"/>
      <c r="C45" s="200" t="s">
        <v>95</v>
      </c>
      <c r="D45" s="201">
        <v>0</v>
      </c>
      <c r="E45" s="201">
        <v>0</v>
      </c>
      <c r="F45" s="201">
        <v>0</v>
      </c>
    </row>
    <row r="46" spans="1:40" ht="18" customHeight="1">
      <c r="B46" s="188"/>
      <c r="C46" s="197" t="s">
        <v>94</v>
      </c>
      <c r="D46" s="202">
        <v>0</v>
      </c>
      <c r="E46" s="202">
        <v>0</v>
      </c>
      <c r="F46" s="202">
        <v>0</v>
      </c>
    </row>
    <row r="47" spans="1:40" ht="20.25" customHeight="1">
      <c r="B47" s="188"/>
      <c r="C47" s="203" t="s">
        <v>411</v>
      </c>
      <c r="D47" s="202">
        <v>0</v>
      </c>
      <c r="E47" s="202">
        <v>0</v>
      </c>
      <c r="F47" s="202">
        <v>0</v>
      </c>
      <c r="G47" s="98"/>
    </row>
    <row r="48" spans="1:40" ht="18" customHeight="1">
      <c r="B48" s="188"/>
      <c r="C48" s="184" t="s">
        <v>410</v>
      </c>
      <c r="D48" s="202">
        <v>0</v>
      </c>
      <c r="E48" s="202">
        <v>0</v>
      </c>
      <c r="F48" s="202">
        <v>0</v>
      </c>
      <c r="G48" s="98"/>
    </row>
    <row r="49" spans="2:8" ht="15.75" customHeight="1">
      <c r="B49" s="198"/>
      <c r="C49" s="184" t="s">
        <v>93</v>
      </c>
      <c r="D49" s="202">
        <v>0</v>
      </c>
      <c r="E49" s="202">
        <v>0</v>
      </c>
      <c r="F49" s="202">
        <v>0</v>
      </c>
      <c r="G49" s="98"/>
    </row>
    <row r="50" spans="2:8" ht="18" hidden="1" customHeight="1">
      <c r="B50" s="172" t="s">
        <v>92</v>
      </c>
      <c r="C50" s="204" t="s">
        <v>412</v>
      </c>
      <c r="D50" s="205">
        <f>D34+D35-D44</f>
        <v>0</v>
      </c>
      <c r="E50" s="205">
        <f>E34+E35-E44</f>
        <v>0</v>
      </c>
      <c r="F50" s="205">
        <f>F34+F35-F44</f>
        <v>0</v>
      </c>
      <c r="G50" s="98"/>
    </row>
    <row r="51" spans="2:8" ht="18" hidden="1" customHeight="1">
      <c r="B51" s="192" t="s">
        <v>91</v>
      </c>
      <c r="C51" s="181" t="s">
        <v>90</v>
      </c>
      <c r="D51" s="205">
        <f>D52-D53</f>
        <v>0</v>
      </c>
      <c r="E51" s="205">
        <f>E52-E53</f>
        <v>0</v>
      </c>
      <c r="F51" s="205">
        <f>F52-F53</f>
        <v>0</v>
      </c>
      <c r="G51" s="98"/>
    </row>
    <row r="52" spans="2:8" ht="18" hidden="1" customHeight="1">
      <c r="B52" s="188"/>
      <c r="C52" s="206" t="s">
        <v>89</v>
      </c>
      <c r="D52" s="207">
        <v>0</v>
      </c>
      <c r="E52" s="207">
        <v>0</v>
      </c>
      <c r="F52" s="207">
        <v>0</v>
      </c>
      <c r="H52" s="100" t="s">
        <v>413</v>
      </c>
    </row>
    <row r="53" spans="2:8" ht="18.75" hidden="1" customHeight="1">
      <c r="B53" s="198"/>
      <c r="C53" s="206" t="s">
        <v>88</v>
      </c>
      <c r="D53" s="207">
        <v>0</v>
      </c>
      <c r="E53" s="207">
        <v>0</v>
      </c>
      <c r="F53" s="207">
        <v>0</v>
      </c>
    </row>
    <row r="54" spans="2:8" ht="18" customHeight="1">
      <c r="B54" s="172" t="s">
        <v>92</v>
      </c>
      <c r="C54" s="204" t="s">
        <v>412</v>
      </c>
      <c r="D54" s="182">
        <f>D50+D51</f>
        <v>0</v>
      </c>
      <c r="E54" s="182">
        <f>E50+E51</f>
        <v>0</v>
      </c>
      <c r="F54" s="182">
        <f>F50+F51</f>
        <v>0</v>
      </c>
    </row>
    <row r="55" spans="2:8" ht="18" customHeight="1">
      <c r="B55" s="172" t="s">
        <v>91</v>
      </c>
      <c r="C55" s="208" t="s">
        <v>85</v>
      </c>
      <c r="D55" s="209">
        <v>0</v>
      </c>
      <c r="E55" s="209">
        <v>0</v>
      </c>
      <c r="F55" s="209">
        <v>0</v>
      </c>
      <c r="G55" s="98"/>
      <c r="H55" s="98"/>
    </row>
    <row r="56" spans="2:8" ht="19.5" customHeight="1">
      <c r="B56" s="172" t="s">
        <v>87</v>
      </c>
      <c r="C56" s="204" t="s">
        <v>84</v>
      </c>
      <c r="D56" s="209">
        <v>0</v>
      </c>
      <c r="E56" s="209">
        <v>0</v>
      </c>
      <c r="F56" s="209">
        <v>0</v>
      </c>
    </row>
    <row r="57" spans="2:8" ht="15.75">
      <c r="B57" s="172" t="s">
        <v>86</v>
      </c>
      <c r="C57" s="181" t="s">
        <v>440</v>
      </c>
      <c r="D57" s="182">
        <f>D54-D55-D56</f>
        <v>0</v>
      </c>
      <c r="E57" s="182">
        <f>E54-E55-E56</f>
        <v>0</v>
      </c>
      <c r="F57" s="182">
        <f>F54-F55-F56</f>
        <v>0</v>
      </c>
    </row>
    <row r="58" spans="2:8">
      <c r="B58" s="102"/>
      <c r="C58" s="91" t="s">
        <v>83</v>
      </c>
      <c r="D58" s="103"/>
      <c r="E58" s="103"/>
      <c r="F58" s="104"/>
    </row>
    <row r="59" spans="2:8">
      <c r="B59" s="102"/>
      <c r="C59" s="91"/>
      <c r="D59" s="105"/>
      <c r="E59" s="105"/>
      <c r="F59" s="95"/>
    </row>
    <row r="60" spans="2:8">
      <c r="B60" s="102"/>
      <c r="C60" s="91"/>
      <c r="D60" s="106"/>
      <c r="E60" s="106"/>
      <c r="F60" s="107"/>
    </row>
    <row r="61" spans="2:8">
      <c r="B61" s="102"/>
      <c r="C61" s="91"/>
      <c r="D61" s="103"/>
      <c r="E61" s="103"/>
      <c r="F61" s="104"/>
    </row>
    <row r="62" spans="2:8">
      <c r="B62" s="102"/>
      <c r="C62" s="91"/>
      <c r="D62" s="103"/>
      <c r="E62" s="103"/>
      <c r="F62" s="104"/>
    </row>
    <row r="63" spans="2:8">
      <c r="B63" s="102"/>
      <c r="C63" s="91"/>
      <c r="D63" s="103"/>
      <c r="E63" s="103"/>
      <c r="F63" s="104"/>
    </row>
    <row r="64" spans="2:8">
      <c r="B64" s="102"/>
      <c r="C64" s="91"/>
      <c r="D64" s="105"/>
      <c r="E64" s="105"/>
      <c r="F64" s="95"/>
    </row>
    <row r="65" spans="1:40">
      <c r="B65" s="102"/>
      <c r="C65" s="91"/>
      <c r="D65" s="105"/>
      <c r="E65" s="105"/>
      <c r="F65" s="95"/>
    </row>
    <row r="66" spans="1:40" ht="18.75">
      <c r="B66" s="102"/>
      <c r="C66" s="108"/>
      <c r="D66" s="109"/>
      <c r="E66" s="109"/>
      <c r="F66" s="110"/>
    </row>
    <row r="67" spans="1:40" ht="15.75">
      <c r="B67" s="102"/>
      <c r="C67" s="111"/>
      <c r="D67" s="112"/>
      <c r="E67" s="112"/>
      <c r="F67" s="110"/>
    </row>
    <row r="68" spans="1:40" ht="15.75">
      <c r="B68" s="102"/>
      <c r="C68" s="111"/>
      <c r="D68" s="112"/>
      <c r="E68" s="112"/>
      <c r="F68" s="110"/>
    </row>
    <row r="69" spans="1:40" ht="15.75">
      <c r="B69" s="102"/>
      <c r="C69" s="111"/>
      <c r="D69" s="113"/>
      <c r="E69" s="113"/>
      <c r="F69" s="113"/>
    </row>
    <row r="70" spans="1:40" ht="15.75">
      <c r="B70" s="102"/>
      <c r="C70" s="111"/>
      <c r="D70" s="113"/>
      <c r="E70" s="113"/>
      <c r="F70" s="113"/>
    </row>
    <row r="71" spans="1:40" ht="18.75">
      <c r="B71" s="102"/>
      <c r="C71" s="114"/>
      <c r="D71" s="110"/>
      <c r="E71" s="110"/>
      <c r="F71" s="110"/>
    </row>
    <row r="72" spans="1:40" ht="15.75">
      <c r="B72" s="102"/>
      <c r="C72" s="115"/>
      <c r="D72" s="112"/>
      <c r="E72" s="112"/>
      <c r="F72" s="110"/>
    </row>
    <row r="73" spans="1:40" ht="15.75">
      <c r="B73" s="102"/>
      <c r="C73" s="115"/>
      <c r="D73" s="109"/>
      <c r="E73" s="109"/>
      <c r="F73" s="110"/>
    </row>
    <row r="74" spans="1:40" s="11" customFormat="1" ht="15.75">
      <c r="A74" s="91"/>
      <c r="B74" s="102"/>
      <c r="C74" s="115"/>
      <c r="D74" s="116"/>
      <c r="E74" s="116"/>
      <c r="F74" s="116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</row>
    <row r="75" spans="1:40" s="83" customFormat="1" ht="18.75">
      <c r="A75" s="94"/>
      <c r="B75" s="117"/>
      <c r="C75" s="118"/>
      <c r="D75" s="119"/>
      <c r="E75" s="119"/>
      <c r="F75" s="119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</row>
    <row r="76" spans="1:40" s="83" customFormat="1" ht="18.75">
      <c r="A76" s="94"/>
      <c r="B76" s="117"/>
      <c r="C76" s="118"/>
      <c r="D76" s="120"/>
      <c r="E76" s="120"/>
      <c r="F76" s="119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</row>
    <row r="77" spans="1:40" s="82" customFormat="1" ht="18.75">
      <c r="A77" s="94"/>
      <c r="B77" s="117"/>
      <c r="C77" s="118"/>
      <c r="D77" s="119"/>
      <c r="E77" s="119"/>
      <c r="F77" s="119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</row>
    <row r="78" spans="1:40" s="82" customFormat="1" ht="15">
      <c r="A78" s="94"/>
      <c r="B78" s="117"/>
      <c r="C78" s="733"/>
      <c r="D78" s="121"/>
      <c r="E78" s="121"/>
      <c r="F78" s="121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</row>
    <row r="79" spans="1:40" s="82" customFormat="1">
      <c r="A79" s="94"/>
      <c r="B79" s="117"/>
      <c r="C79" s="733"/>
      <c r="D79" s="122"/>
      <c r="E79" s="122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</row>
    <row r="80" spans="1:40" s="82" customFormat="1" ht="14.25" hidden="1">
      <c r="A80" s="94"/>
      <c r="B80" s="117"/>
      <c r="C80" s="123"/>
      <c r="D80" s="94">
        <v>2017</v>
      </c>
      <c r="E80" s="122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</row>
    <row r="81" spans="1:40" s="82" customFormat="1" ht="15.75" hidden="1">
      <c r="A81" s="94"/>
      <c r="B81" s="117"/>
      <c r="C81" s="124"/>
      <c r="D81" s="101">
        <f>D80+1</f>
        <v>2018</v>
      </c>
      <c r="E81" s="125" t="s">
        <v>12</v>
      </c>
      <c r="F81" s="126"/>
      <c r="G81" s="101">
        <v>3</v>
      </c>
      <c r="H81" s="101">
        <f>VLOOKUP($F$7,$E$81:$G$84,3,FALSE)</f>
        <v>6</v>
      </c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</row>
    <row r="82" spans="1:40" s="82" customFormat="1" ht="15.75" hidden="1">
      <c r="A82" s="94"/>
      <c r="B82" s="117"/>
      <c r="C82" s="124"/>
      <c r="D82" s="101">
        <f t="shared" ref="D82:D88" si="0">D81+1</f>
        <v>2019</v>
      </c>
      <c r="E82" s="127" t="s">
        <v>17</v>
      </c>
      <c r="F82" s="126"/>
      <c r="G82" s="101">
        <v>6</v>
      </c>
      <c r="H82" s="101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</row>
    <row r="83" spans="1:40" s="82" customFormat="1" ht="15.75" hidden="1">
      <c r="A83" s="94"/>
      <c r="B83" s="117"/>
      <c r="C83" s="124"/>
      <c r="D83" s="101">
        <f t="shared" si="0"/>
        <v>2020</v>
      </c>
      <c r="E83" s="127" t="s">
        <v>18</v>
      </c>
      <c r="F83" s="126"/>
      <c r="G83" s="101">
        <v>9</v>
      </c>
      <c r="H83" s="101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</row>
    <row r="84" spans="1:40" s="82" customFormat="1" ht="15.75" hidden="1">
      <c r="A84" s="94"/>
      <c r="B84" s="117"/>
      <c r="C84" s="123"/>
      <c r="D84" s="101">
        <f t="shared" si="0"/>
        <v>2021</v>
      </c>
      <c r="E84" s="127" t="s">
        <v>16</v>
      </c>
      <c r="F84" s="126"/>
      <c r="G84" s="94">
        <v>12</v>
      </c>
      <c r="H84" s="101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</row>
    <row r="85" spans="1:40" s="82" customFormat="1" hidden="1">
      <c r="A85" s="94"/>
      <c r="B85" s="117"/>
      <c r="C85" s="128"/>
      <c r="D85" s="101">
        <f t="shared" si="0"/>
        <v>2022</v>
      </c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</row>
    <row r="86" spans="1:40" s="82" customFormat="1" hidden="1">
      <c r="A86" s="94"/>
      <c r="B86" s="117"/>
      <c r="C86" s="128"/>
      <c r="D86" s="101">
        <f t="shared" si="0"/>
        <v>2023</v>
      </c>
      <c r="E86" s="101"/>
      <c r="F86" s="101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</row>
    <row r="87" spans="1:40" s="82" customFormat="1" hidden="1">
      <c r="A87" s="94"/>
      <c r="B87" s="117"/>
      <c r="C87" s="124"/>
      <c r="D87" s="101">
        <f t="shared" si="0"/>
        <v>2024</v>
      </c>
      <c r="E87" s="101"/>
      <c r="F87" s="101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</row>
    <row r="88" spans="1:40" s="82" customFormat="1" ht="14.25" hidden="1">
      <c r="A88" s="94"/>
      <c r="B88" s="117"/>
      <c r="C88" s="129"/>
      <c r="D88" s="101">
        <f t="shared" si="0"/>
        <v>2025</v>
      </c>
      <c r="E88" s="130" t="str">
        <f>F7</f>
        <v>styczeń-czerwiec</v>
      </c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</row>
    <row r="89" spans="1:40" s="82" customFormat="1" ht="14.25" hidden="1">
      <c r="A89" s="94"/>
      <c r="B89" s="117"/>
      <c r="C89" s="129"/>
      <c r="D89" s="122"/>
      <c r="E89" s="122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</row>
    <row r="90" spans="1:40" s="82" customFormat="1">
      <c r="A90" s="94"/>
      <c r="B90" s="117"/>
      <c r="C90" s="124"/>
      <c r="D90" s="122"/>
      <c r="E90" s="122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</row>
    <row r="91" spans="1:40" s="82" customFormat="1">
      <c r="A91" s="94"/>
      <c r="B91" s="117"/>
      <c r="C91" s="124"/>
      <c r="D91" s="122"/>
      <c r="E91" s="122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</row>
    <row r="92" spans="1:40" s="82" customFormat="1">
      <c r="A92" s="482">
        <v>89</v>
      </c>
      <c r="B92" s="117"/>
      <c r="C92" s="124"/>
      <c r="D92" s="122"/>
      <c r="E92" s="122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</row>
    <row r="93" spans="1:40" s="27" customFormat="1">
      <c r="A93" s="94"/>
      <c r="B93" s="117"/>
      <c r="C93" s="124"/>
      <c r="D93" s="122"/>
      <c r="E93" s="122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</row>
    <row r="94" spans="1:40" s="27" customFormat="1">
      <c r="A94" s="94"/>
      <c r="B94" s="117"/>
      <c r="C94" s="124"/>
      <c r="D94" s="122"/>
      <c r="E94" s="122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</row>
    <row r="95" spans="1:40" s="27" customFormat="1">
      <c r="A95" s="94"/>
      <c r="B95" s="117"/>
      <c r="C95" s="124"/>
      <c r="D95" s="122"/>
      <c r="E95" s="122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</row>
    <row r="96" spans="1:40" s="27" customFormat="1">
      <c r="A96" s="94"/>
      <c r="B96" s="117"/>
      <c r="C96" s="124"/>
      <c r="D96" s="122"/>
      <c r="E96" s="122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</row>
    <row r="97" spans="1:40" s="27" customFormat="1" ht="14.25">
      <c r="A97" s="94"/>
      <c r="B97" s="117"/>
      <c r="C97" s="123"/>
      <c r="D97" s="122"/>
      <c r="E97" s="122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</row>
    <row r="98" spans="1:40" s="27" customFormat="1">
      <c r="A98" s="94"/>
      <c r="B98" s="117"/>
      <c r="C98" s="131"/>
      <c r="D98" s="122"/>
      <c r="E98" s="122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</row>
    <row r="99" spans="1:40" s="27" customFormat="1">
      <c r="A99" s="94"/>
      <c r="B99" s="117"/>
      <c r="C99" s="128"/>
      <c r="D99" s="122"/>
      <c r="E99" s="122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</row>
    <row r="100" spans="1:40" s="27" customFormat="1">
      <c r="A100" s="482" t="s">
        <v>466</v>
      </c>
      <c r="B100" s="117"/>
      <c r="C100" s="132"/>
      <c r="D100" s="122"/>
      <c r="E100" s="122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</row>
    <row r="101" spans="1:40" s="27" customFormat="1">
      <c r="A101" s="94"/>
      <c r="B101" s="117"/>
      <c r="C101" s="124"/>
      <c r="D101" s="122"/>
      <c r="E101" s="122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</row>
    <row r="102" spans="1:40" s="27" customFormat="1">
      <c r="A102" s="94"/>
      <c r="B102" s="117"/>
      <c r="C102" s="124"/>
      <c r="D102" s="122"/>
      <c r="E102" s="122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</row>
    <row r="103" spans="1:40" s="27" customFormat="1" ht="14.25">
      <c r="A103" s="94"/>
      <c r="B103" s="117"/>
      <c r="C103" s="133"/>
      <c r="D103" s="122"/>
      <c r="E103" s="122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</row>
    <row r="104" spans="1:40" s="19" customFormat="1" ht="14.25">
      <c r="A104" s="91"/>
      <c r="B104" s="102"/>
      <c r="C104" s="123"/>
      <c r="D104" s="134"/>
      <c r="E104" s="134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</row>
    <row r="105" spans="1:40" s="19" customFormat="1" ht="15">
      <c r="A105" s="91"/>
      <c r="B105" s="102"/>
      <c r="C105" s="135"/>
      <c r="D105" s="134"/>
      <c r="E105" s="134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</row>
    <row r="106" spans="1:40" s="19" customFormat="1" ht="15">
      <c r="A106" s="91"/>
      <c r="B106" s="102"/>
      <c r="C106" s="135"/>
      <c r="D106" s="134"/>
      <c r="E106" s="134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</row>
    <row r="107" spans="1:40" s="19" customFormat="1" ht="14.25">
      <c r="A107" s="91"/>
      <c r="B107" s="102"/>
      <c r="C107" s="123"/>
      <c r="D107" s="134"/>
      <c r="E107" s="134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</row>
    <row r="108" spans="1:40" s="19" customFormat="1">
      <c r="A108" s="91"/>
      <c r="B108" s="102"/>
      <c r="C108" s="136"/>
      <c r="D108" s="134"/>
      <c r="E108" s="134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</row>
    <row r="109" spans="1:40" s="19" customFormat="1" ht="14.25" hidden="1">
      <c r="A109" s="91"/>
      <c r="B109" s="102"/>
      <c r="C109" s="133"/>
      <c r="D109" s="134"/>
      <c r="E109" s="134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</row>
    <row r="110" spans="1:40" s="19" customFormat="1" ht="14.25" hidden="1">
      <c r="A110" s="91"/>
      <c r="B110" s="102"/>
      <c r="C110" s="123"/>
      <c r="D110" s="134"/>
      <c r="E110" s="134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</row>
    <row r="111" spans="1:40" hidden="1">
      <c r="B111" s="102"/>
      <c r="C111" s="91"/>
      <c r="D111" s="105"/>
      <c r="E111" s="105"/>
      <c r="F111" s="95"/>
    </row>
    <row r="112" spans="1:40" hidden="1">
      <c r="B112" s="102"/>
      <c r="C112" s="91"/>
      <c r="D112" s="105"/>
      <c r="E112" s="105"/>
      <c r="F112" s="95"/>
    </row>
    <row r="113" spans="1:40" hidden="1">
      <c r="B113" s="102"/>
      <c r="C113" s="91"/>
      <c r="D113" s="105"/>
      <c r="E113" s="105"/>
      <c r="F113" s="95"/>
    </row>
    <row r="114" spans="1:40" hidden="1">
      <c r="B114" s="102"/>
      <c r="C114" s="91"/>
      <c r="D114" s="105"/>
      <c r="E114" s="105"/>
      <c r="F114" s="95"/>
    </row>
    <row r="115" spans="1:40" s="6" customFormat="1" hidden="1">
      <c r="A115" s="91"/>
      <c r="B115" s="102"/>
      <c r="C115" s="91"/>
      <c r="D115" s="105"/>
      <c r="E115" s="10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</row>
    <row r="116" spans="1:40" s="6" customFormat="1">
      <c r="A116" s="91"/>
      <c r="B116" s="102"/>
      <c r="C116" s="91"/>
      <c r="D116" s="105"/>
      <c r="E116" s="10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</row>
    <row r="117" spans="1:40" s="6" customFormat="1">
      <c r="A117" s="91"/>
      <c r="B117" s="102"/>
      <c r="C117" s="91"/>
      <c r="D117" s="105"/>
      <c r="E117" s="10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</row>
    <row r="118" spans="1:40" s="6" customFormat="1">
      <c r="A118" s="91"/>
      <c r="B118" s="102"/>
      <c r="C118" s="91"/>
      <c r="D118" s="105"/>
      <c r="E118" s="10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</row>
    <row r="119" spans="1:40" s="6" customFormat="1">
      <c r="A119" s="91"/>
      <c r="B119" s="102"/>
      <c r="C119" s="91"/>
      <c r="D119" s="105"/>
      <c r="E119" s="10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</row>
    <row r="120" spans="1:40" s="6" customFormat="1">
      <c r="A120" s="91"/>
      <c r="B120" s="102"/>
      <c r="C120" s="91"/>
      <c r="D120" s="105"/>
      <c r="E120" s="10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</row>
    <row r="121" spans="1:40" s="6" customFormat="1">
      <c r="A121" s="91"/>
      <c r="B121" s="102"/>
      <c r="C121" s="91"/>
      <c r="D121" s="105"/>
      <c r="E121" s="10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</row>
    <row r="122" spans="1:40" s="6" customFormat="1">
      <c r="A122" s="91"/>
      <c r="B122" s="102"/>
      <c r="C122" s="91"/>
      <c r="D122" s="105"/>
      <c r="E122" s="10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</row>
    <row r="123" spans="1:40" s="6" customFormat="1">
      <c r="A123" s="91"/>
      <c r="B123" s="102"/>
      <c r="C123" s="91"/>
      <c r="D123" s="105"/>
      <c r="E123" s="10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</row>
    <row r="124" spans="1:40" s="6" customFormat="1">
      <c r="A124" s="91"/>
      <c r="B124" s="102"/>
      <c r="C124" s="91"/>
      <c r="D124" s="105"/>
      <c r="E124" s="10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</row>
    <row r="125" spans="1:40" s="6" customFormat="1">
      <c r="A125" s="91"/>
      <c r="B125" s="102"/>
      <c r="C125" s="91"/>
      <c r="D125" s="105"/>
      <c r="E125" s="10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</row>
    <row r="126" spans="1:40" s="6" customFormat="1">
      <c r="A126" s="91"/>
      <c r="B126" s="102"/>
      <c r="C126" s="91"/>
      <c r="D126" s="105"/>
      <c r="E126" s="10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</row>
    <row r="127" spans="1:40" s="6" customFormat="1">
      <c r="A127" s="91"/>
      <c r="B127" s="102"/>
      <c r="C127" s="91"/>
      <c r="D127" s="105"/>
      <c r="E127" s="10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</row>
    <row r="128" spans="1:40" s="6" customFormat="1">
      <c r="A128" s="91"/>
      <c r="B128" s="102"/>
      <c r="C128" s="91"/>
      <c r="D128" s="105"/>
      <c r="E128" s="10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</row>
    <row r="129" spans="1:40" s="6" customFormat="1">
      <c r="A129" s="91"/>
      <c r="B129" s="102"/>
      <c r="C129" s="91"/>
      <c r="D129" s="105"/>
      <c r="E129" s="10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</row>
    <row r="130" spans="1:40" s="6" customFormat="1">
      <c r="A130" s="91"/>
      <c r="B130" s="102"/>
      <c r="C130" s="91"/>
      <c r="D130" s="105"/>
      <c r="E130" s="10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</row>
    <row r="131" spans="1:40" s="6" customFormat="1">
      <c r="A131" s="91"/>
      <c r="B131" s="102"/>
      <c r="C131" s="91"/>
      <c r="D131" s="105"/>
      <c r="E131" s="10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</row>
    <row r="132" spans="1:40" s="6" customFormat="1">
      <c r="A132" s="91"/>
      <c r="B132" s="102"/>
      <c r="C132" s="91"/>
      <c r="D132" s="105"/>
      <c r="E132" s="10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</row>
    <row r="133" spans="1:40" s="6" customFormat="1">
      <c r="A133" s="91"/>
      <c r="B133" s="102"/>
      <c r="C133" s="91"/>
      <c r="D133" s="105"/>
      <c r="E133" s="10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</row>
    <row r="134" spans="1:40" s="6" customFormat="1">
      <c r="A134" s="91"/>
      <c r="B134" s="102"/>
      <c r="C134" s="91"/>
      <c r="D134" s="105"/>
      <c r="E134" s="10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</row>
    <row r="135" spans="1:40" s="6" customFormat="1">
      <c r="A135" s="91"/>
      <c r="B135" s="102"/>
      <c r="C135" s="91"/>
      <c r="D135" s="105"/>
      <c r="E135" s="10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</row>
    <row r="136" spans="1:40" s="6" customFormat="1">
      <c r="A136" s="91"/>
      <c r="B136" s="102"/>
      <c r="C136" s="91"/>
      <c r="D136" s="105"/>
      <c r="E136" s="10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</row>
    <row r="137" spans="1:40" s="6" customFormat="1">
      <c r="A137" s="91"/>
      <c r="B137" s="102"/>
      <c r="C137" s="91"/>
      <c r="D137" s="105"/>
      <c r="E137" s="10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</row>
    <row r="138" spans="1:40" s="6" customFormat="1">
      <c r="A138" s="91"/>
      <c r="B138" s="102"/>
      <c r="C138" s="91"/>
      <c r="D138" s="105"/>
      <c r="E138" s="10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</row>
    <row r="139" spans="1:40" s="6" customFormat="1">
      <c r="A139" s="91"/>
      <c r="B139" s="102"/>
      <c r="C139" s="91"/>
      <c r="D139" s="105"/>
      <c r="E139" s="10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</row>
    <row r="140" spans="1:40" s="6" customFormat="1">
      <c r="A140" s="91"/>
      <c r="B140" s="102"/>
      <c r="C140" s="91"/>
      <c r="D140" s="105"/>
      <c r="E140" s="10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</row>
    <row r="141" spans="1:40" s="6" customFormat="1">
      <c r="A141" s="91"/>
      <c r="B141" s="102"/>
      <c r="C141" s="91"/>
      <c r="D141" s="105"/>
      <c r="E141" s="10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</row>
    <row r="142" spans="1:40" s="6" customFormat="1">
      <c r="A142" s="91"/>
      <c r="B142" s="102"/>
      <c r="C142" s="91"/>
      <c r="D142" s="105"/>
      <c r="E142" s="10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</row>
    <row r="143" spans="1:40" s="6" customFormat="1">
      <c r="A143" s="91"/>
      <c r="B143" s="102"/>
      <c r="C143" s="91"/>
      <c r="D143" s="105"/>
      <c r="E143" s="10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</row>
    <row r="144" spans="1:40" s="6" customFormat="1">
      <c r="A144" s="91"/>
      <c r="B144" s="102"/>
      <c r="C144" s="91"/>
      <c r="D144" s="105"/>
      <c r="E144" s="10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</row>
    <row r="145" spans="1:40" s="6" customFormat="1">
      <c r="A145" s="91"/>
      <c r="B145" s="102"/>
      <c r="C145" s="91"/>
      <c r="D145" s="105"/>
      <c r="E145" s="10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</row>
    <row r="146" spans="1:40" s="6" customFormat="1">
      <c r="A146" s="91"/>
      <c r="B146" s="102"/>
      <c r="C146" s="91"/>
      <c r="D146" s="105"/>
      <c r="E146" s="10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</row>
    <row r="147" spans="1:40" s="6" customFormat="1">
      <c r="A147" s="91"/>
      <c r="B147" s="102"/>
      <c r="C147" s="91"/>
      <c r="D147" s="105"/>
      <c r="E147" s="10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</row>
    <row r="148" spans="1:40" s="6" customFormat="1">
      <c r="A148" s="91"/>
      <c r="B148" s="102"/>
      <c r="C148" s="91"/>
      <c r="D148" s="105"/>
      <c r="E148" s="10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</row>
    <row r="149" spans="1:40" s="6" customFormat="1">
      <c r="A149" s="91"/>
      <c r="B149" s="102"/>
      <c r="C149" s="91"/>
      <c r="D149" s="105"/>
      <c r="E149" s="10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</row>
    <row r="150" spans="1:40" s="6" customFormat="1">
      <c r="A150" s="91"/>
      <c r="B150" s="102"/>
      <c r="C150" s="91"/>
      <c r="D150" s="105"/>
      <c r="E150" s="10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</row>
    <row r="151" spans="1:40" s="6" customFormat="1">
      <c r="A151" s="91"/>
      <c r="B151" s="102"/>
      <c r="C151" s="91"/>
      <c r="D151" s="105"/>
      <c r="E151" s="10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</row>
    <row r="152" spans="1:40" s="6" customFormat="1">
      <c r="A152" s="91"/>
      <c r="B152" s="102"/>
      <c r="C152" s="91"/>
      <c r="D152" s="105"/>
      <c r="E152" s="10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</row>
    <row r="153" spans="1:40" s="6" customFormat="1">
      <c r="A153" s="91"/>
      <c r="B153" s="102"/>
      <c r="C153" s="91"/>
      <c r="D153" s="105"/>
      <c r="E153" s="10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</row>
    <row r="154" spans="1:40" s="6" customFormat="1">
      <c r="A154" s="91"/>
      <c r="B154" s="102"/>
      <c r="C154" s="91"/>
      <c r="D154" s="105"/>
      <c r="E154" s="10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</row>
    <row r="155" spans="1:40" s="6" customFormat="1">
      <c r="A155" s="91"/>
      <c r="B155" s="102"/>
      <c r="C155" s="91"/>
      <c r="D155" s="105"/>
      <c r="E155" s="10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</row>
    <row r="156" spans="1:40" s="6" customFormat="1">
      <c r="A156" s="91"/>
      <c r="B156" s="102"/>
      <c r="C156" s="91"/>
      <c r="D156" s="105"/>
      <c r="E156" s="10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</row>
    <row r="157" spans="1:40" s="6" customFormat="1">
      <c r="A157" s="91"/>
      <c r="B157" s="102"/>
      <c r="C157" s="91"/>
      <c r="D157" s="105"/>
      <c r="E157" s="10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</row>
    <row r="158" spans="1:40" s="6" customFormat="1">
      <c r="A158" s="91"/>
      <c r="B158" s="102"/>
      <c r="C158" s="91"/>
      <c r="D158" s="105"/>
      <c r="E158" s="10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</row>
    <row r="159" spans="1:40" s="6" customFormat="1">
      <c r="A159" s="91"/>
      <c r="B159" s="102"/>
      <c r="C159" s="91"/>
      <c r="D159" s="105"/>
      <c r="E159" s="10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</row>
    <row r="160" spans="1:40" s="6" customFormat="1">
      <c r="A160" s="91"/>
      <c r="B160" s="102"/>
      <c r="C160" s="91"/>
      <c r="D160" s="105"/>
      <c r="E160" s="10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</row>
    <row r="161" spans="1:40" s="6" customFormat="1">
      <c r="A161" s="91"/>
      <c r="B161" s="102"/>
      <c r="C161" s="91"/>
      <c r="D161" s="105"/>
      <c r="E161" s="10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</row>
    <row r="162" spans="1:40" s="6" customFormat="1">
      <c r="A162" s="91"/>
      <c r="B162" s="102"/>
      <c r="C162" s="91"/>
      <c r="D162" s="105"/>
      <c r="E162" s="10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</row>
    <row r="163" spans="1:40" s="6" customFormat="1">
      <c r="A163" s="91"/>
      <c r="B163" s="102"/>
      <c r="C163" s="91"/>
      <c r="D163" s="105"/>
      <c r="E163" s="10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</row>
    <row r="164" spans="1:40" s="6" customFormat="1">
      <c r="A164" s="91"/>
      <c r="B164" s="102"/>
      <c r="C164" s="91"/>
      <c r="D164" s="105"/>
      <c r="E164" s="10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</row>
    <row r="165" spans="1:40" s="6" customFormat="1">
      <c r="A165" s="91"/>
      <c r="B165" s="102"/>
      <c r="C165" s="91"/>
      <c r="D165" s="105"/>
      <c r="E165" s="10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</row>
    <row r="166" spans="1:40" s="6" customFormat="1">
      <c r="A166" s="91"/>
      <c r="B166" s="102"/>
      <c r="C166" s="91"/>
      <c r="D166" s="105"/>
      <c r="E166" s="10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</row>
    <row r="167" spans="1:40" s="6" customFormat="1">
      <c r="A167" s="91"/>
      <c r="B167" s="102"/>
      <c r="C167" s="91"/>
      <c r="D167" s="105"/>
      <c r="E167" s="10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</row>
    <row r="168" spans="1:40" s="6" customFormat="1">
      <c r="A168" s="91"/>
      <c r="B168" s="102"/>
      <c r="C168" s="91"/>
      <c r="D168" s="105"/>
      <c r="E168" s="10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</row>
    <row r="169" spans="1:40" s="6" customFormat="1">
      <c r="A169" s="91"/>
      <c r="B169" s="102"/>
      <c r="C169" s="91"/>
      <c r="D169" s="105"/>
      <c r="E169" s="10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</row>
    <row r="170" spans="1:40" s="6" customFormat="1">
      <c r="A170" s="91"/>
      <c r="B170" s="102"/>
      <c r="C170" s="91"/>
      <c r="D170" s="105"/>
      <c r="E170" s="10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</row>
    <row r="171" spans="1:40" s="6" customFormat="1">
      <c r="A171" s="91"/>
      <c r="B171" s="102"/>
      <c r="C171" s="91"/>
      <c r="D171" s="105"/>
      <c r="E171" s="10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</row>
    <row r="172" spans="1:40" s="6" customFormat="1">
      <c r="A172" s="91"/>
      <c r="B172" s="102"/>
      <c r="C172" s="91"/>
      <c r="D172" s="105"/>
      <c r="E172" s="10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</row>
    <row r="173" spans="1:40" s="6" customFormat="1">
      <c r="A173" s="91"/>
      <c r="B173" s="102"/>
      <c r="C173" s="91"/>
      <c r="D173" s="105"/>
      <c r="E173" s="10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</row>
    <row r="174" spans="1:40" s="6" customFormat="1">
      <c r="A174" s="91"/>
      <c r="B174" s="102"/>
      <c r="C174" s="91"/>
      <c r="D174" s="105"/>
      <c r="E174" s="10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</row>
    <row r="175" spans="1:40" s="6" customFormat="1">
      <c r="A175" s="91"/>
      <c r="B175" s="102"/>
      <c r="C175" s="91"/>
      <c r="D175" s="105"/>
      <c r="E175" s="10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</row>
    <row r="176" spans="1:40" s="6" customFormat="1">
      <c r="A176" s="91"/>
      <c r="B176" s="102"/>
      <c r="C176" s="91"/>
      <c r="D176" s="105"/>
      <c r="E176" s="10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</row>
    <row r="177" spans="1:40" s="6" customFormat="1">
      <c r="A177" s="91"/>
      <c r="B177" s="102"/>
      <c r="C177" s="91"/>
      <c r="D177" s="105"/>
      <c r="E177" s="10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</row>
    <row r="178" spans="1:40" s="6" customFormat="1">
      <c r="A178" s="91"/>
      <c r="B178" s="102"/>
      <c r="C178" s="91"/>
      <c r="D178" s="105"/>
      <c r="E178" s="10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</row>
    <row r="179" spans="1:40" s="6" customFormat="1">
      <c r="A179" s="91"/>
      <c r="B179" s="102"/>
      <c r="C179" s="91"/>
      <c r="D179" s="105"/>
      <c r="E179" s="10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</row>
    <row r="180" spans="1:40" s="6" customFormat="1">
      <c r="A180" s="91"/>
      <c r="B180" s="102"/>
      <c r="C180" s="91"/>
      <c r="D180" s="105"/>
      <c r="E180" s="10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</row>
    <row r="181" spans="1:40" s="6" customFormat="1">
      <c r="A181" s="91"/>
      <c r="B181" s="102"/>
      <c r="C181" s="91"/>
      <c r="D181" s="105"/>
      <c r="E181" s="10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</row>
    <row r="182" spans="1:40" s="6" customFormat="1">
      <c r="A182" s="91"/>
      <c r="B182" s="102"/>
      <c r="C182" s="91"/>
      <c r="D182" s="105"/>
      <c r="E182" s="10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</row>
    <row r="183" spans="1:40" s="6" customFormat="1">
      <c r="A183" s="91"/>
      <c r="B183" s="102"/>
      <c r="C183" s="91"/>
      <c r="D183" s="105"/>
      <c r="E183" s="10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</row>
    <row r="184" spans="1:40" s="6" customFormat="1">
      <c r="A184" s="91"/>
      <c r="B184" s="102"/>
      <c r="C184" s="91"/>
      <c r="D184" s="105"/>
      <c r="E184" s="10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</row>
    <row r="185" spans="1:40" s="6" customFormat="1">
      <c r="A185" s="91"/>
      <c r="B185" s="102"/>
      <c r="C185" s="91"/>
      <c r="D185" s="105"/>
      <c r="E185" s="10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</row>
    <row r="186" spans="1:40" s="6" customFormat="1">
      <c r="A186" s="91"/>
      <c r="B186" s="102"/>
      <c r="C186" s="91"/>
      <c r="D186" s="105"/>
      <c r="E186" s="10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</row>
    <row r="187" spans="1:40" s="6" customFormat="1">
      <c r="A187" s="91"/>
      <c r="B187" s="102"/>
      <c r="C187" s="91"/>
      <c r="D187" s="105"/>
      <c r="E187" s="10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</row>
    <row r="188" spans="1:40" s="6" customFormat="1">
      <c r="A188" s="91"/>
      <c r="B188" s="102"/>
      <c r="C188" s="91"/>
      <c r="D188" s="105"/>
      <c r="E188" s="10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</row>
    <row r="189" spans="1:40" s="6" customFormat="1">
      <c r="A189" s="91"/>
      <c r="B189" s="102"/>
      <c r="C189" s="91"/>
      <c r="D189" s="105"/>
      <c r="E189" s="10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</row>
    <row r="190" spans="1:40" s="6" customFormat="1">
      <c r="A190" s="91"/>
      <c r="B190" s="102"/>
      <c r="C190" s="91"/>
      <c r="D190" s="105"/>
      <c r="E190" s="10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</row>
    <row r="191" spans="1:40" s="6" customFormat="1">
      <c r="A191" s="91"/>
      <c r="B191" s="102"/>
      <c r="C191" s="91"/>
      <c r="D191" s="105"/>
      <c r="E191" s="10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</row>
    <row r="192" spans="1:40" s="6" customFormat="1">
      <c r="A192" s="91"/>
      <c r="B192" s="102"/>
      <c r="C192" s="91"/>
      <c r="D192" s="105"/>
      <c r="E192" s="10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</row>
    <row r="193" spans="1:40" s="6" customFormat="1">
      <c r="A193" s="91"/>
      <c r="B193" s="102"/>
      <c r="C193" s="91"/>
      <c r="D193" s="105"/>
      <c r="E193" s="10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</row>
    <row r="194" spans="1:40" s="6" customFormat="1">
      <c r="A194" s="91"/>
      <c r="B194" s="102"/>
      <c r="C194" s="91"/>
      <c r="D194" s="105"/>
      <c r="E194" s="10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</row>
    <row r="195" spans="1:40" s="6" customFormat="1">
      <c r="A195" s="91"/>
      <c r="B195" s="102"/>
      <c r="C195" s="91"/>
      <c r="D195" s="105"/>
      <c r="E195" s="10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</row>
    <row r="196" spans="1:40" s="6" customFormat="1">
      <c r="A196" s="91"/>
      <c r="B196" s="102"/>
      <c r="C196" s="91"/>
      <c r="D196" s="105"/>
      <c r="E196" s="10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</row>
    <row r="197" spans="1:40" s="6" customFormat="1">
      <c r="A197" s="91"/>
      <c r="B197" s="102"/>
      <c r="C197" s="91"/>
      <c r="D197" s="105"/>
      <c r="E197" s="10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</row>
    <row r="198" spans="1:40" s="6" customFormat="1">
      <c r="A198" s="91"/>
      <c r="B198" s="102"/>
      <c r="C198" s="91"/>
      <c r="D198" s="105"/>
      <c r="E198" s="10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</row>
    <row r="199" spans="1:40" s="6" customFormat="1">
      <c r="A199" s="91"/>
      <c r="B199" s="102"/>
      <c r="C199" s="91"/>
      <c r="D199" s="105"/>
      <c r="E199" s="10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</row>
    <row r="200" spans="1:40" s="6" customFormat="1">
      <c r="A200" s="91"/>
      <c r="B200" s="102"/>
      <c r="C200" s="91"/>
      <c r="D200" s="105"/>
      <c r="E200" s="10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</row>
    <row r="201" spans="1:40" s="6" customFormat="1">
      <c r="A201" s="91"/>
      <c r="B201" s="102"/>
      <c r="C201" s="91"/>
      <c r="D201" s="105"/>
      <c r="E201" s="10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</row>
    <row r="202" spans="1:40" s="6" customFormat="1">
      <c r="A202" s="91"/>
      <c r="B202" s="102"/>
      <c r="C202" s="91"/>
      <c r="D202" s="105"/>
      <c r="E202" s="10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</row>
    <row r="203" spans="1:40" s="6" customFormat="1">
      <c r="A203" s="91"/>
      <c r="B203" s="102"/>
      <c r="C203" s="91"/>
      <c r="D203" s="105"/>
      <c r="E203" s="10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</row>
    <row r="204" spans="1:40" s="6" customFormat="1">
      <c r="A204" s="91"/>
      <c r="B204" s="102"/>
      <c r="C204" s="91"/>
      <c r="D204" s="105"/>
      <c r="E204" s="10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</row>
    <row r="205" spans="1:40" s="6" customFormat="1">
      <c r="A205" s="91"/>
      <c r="B205" s="102"/>
      <c r="C205" s="91"/>
      <c r="D205" s="105"/>
      <c r="E205" s="10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</row>
    <row r="206" spans="1:40" s="6" customFormat="1">
      <c r="A206" s="91"/>
      <c r="B206" s="102"/>
      <c r="C206" s="91"/>
      <c r="D206" s="105"/>
      <c r="E206" s="10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</row>
    <row r="207" spans="1:40" s="6" customFormat="1">
      <c r="A207" s="91"/>
      <c r="B207" s="102"/>
      <c r="C207" s="91"/>
      <c r="D207" s="105"/>
      <c r="E207" s="10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</row>
    <row r="208" spans="1:40" s="6" customFormat="1">
      <c r="A208" s="91"/>
      <c r="B208" s="102"/>
      <c r="C208" s="91"/>
      <c r="D208" s="105"/>
      <c r="E208" s="10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</row>
    <row r="209" spans="1:40" s="6" customFormat="1">
      <c r="A209" s="91"/>
      <c r="B209" s="102"/>
      <c r="C209" s="91"/>
      <c r="D209" s="105"/>
      <c r="E209" s="10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</row>
    <row r="210" spans="1:40" s="6" customFormat="1">
      <c r="A210" s="91"/>
      <c r="B210" s="102"/>
      <c r="C210" s="91"/>
      <c r="D210" s="105"/>
      <c r="E210" s="10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</row>
    <row r="211" spans="1:40" s="6" customFormat="1">
      <c r="A211" s="91"/>
      <c r="B211" s="102"/>
      <c r="C211" s="91"/>
      <c r="D211" s="105"/>
      <c r="E211" s="10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</row>
    <row r="212" spans="1:40" s="6" customFormat="1">
      <c r="A212" s="91"/>
      <c r="B212" s="102"/>
      <c r="C212" s="91"/>
      <c r="D212" s="105"/>
      <c r="E212" s="10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</row>
    <row r="213" spans="1:40" s="6" customFormat="1">
      <c r="A213" s="91"/>
      <c r="B213" s="102"/>
      <c r="C213" s="91"/>
      <c r="D213" s="105"/>
      <c r="E213" s="10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</row>
    <row r="214" spans="1:40" s="6" customFormat="1">
      <c r="A214" s="91"/>
      <c r="B214" s="102"/>
      <c r="C214" s="91"/>
      <c r="D214" s="105"/>
      <c r="E214" s="10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</row>
    <row r="215" spans="1:40" s="6" customFormat="1">
      <c r="A215" s="91"/>
      <c r="B215" s="102"/>
      <c r="C215" s="91"/>
      <c r="D215" s="105"/>
      <c r="E215" s="10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</row>
    <row r="216" spans="1:40" s="6" customFormat="1">
      <c r="A216" s="91"/>
      <c r="B216" s="102"/>
      <c r="C216" s="91"/>
      <c r="D216" s="105"/>
      <c r="E216" s="10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</row>
    <row r="217" spans="1:40" s="6" customFormat="1">
      <c r="A217" s="91"/>
      <c r="B217" s="102"/>
      <c r="C217" s="91"/>
      <c r="D217" s="105"/>
      <c r="E217" s="10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</row>
    <row r="218" spans="1:40" s="6" customFormat="1">
      <c r="A218" s="91"/>
      <c r="B218" s="102"/>
      <c r="C218" s="91"/>
      <c r="D218" s="105"/>
      <c r="E218" s="10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</row>
    <row r="219" spans="1:40" s="6" customFormat="1">
      <c r="A219" s="91"/>
      <c r="B219" s="102"/>
      <c r="C219" s="91"/>
      <c r="D219" s="105"/>
      <c r="E219" s="10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</row>
    <row r="220" spans="1:40" s="6" customFormat="1">
      <c r="A220" s="91"/>
      <c r="B220" s="102"/>
      <c r="C220" s="91"/>
      <c r="D220" s="105"/>
      <c r="E220" s="10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</row>
    <row r="221" spans="1:40" s="6" customFormat="1">
      <c r="A221" s="91"/>
      <c r="B221" s="102"/>
      <c r="C221" s="91"/>
      <c r="D221" s="105"/>
      <c r="E221" s="10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</row>
    <row r="222" spans="1:40" s="6" customFormat="1">
      <c r="A222" s="91"/>
      <c r="B222" s="102"/>
      <c r="C222" s="91"/>
      <c r="D222" s="105"/>
      <c r="E222" s="10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</row>
    <row r="223" spans="1:40" s="6" customFormat="1">
      <c r="A223" s="91"/>
      <c r="B223" s="102"/>
      <c r="C223" s="91"/>
      <c r="D223" s="105"/>
      <c r="E223" s="10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</row>
    <row r="224" spans="1:40" s="6" customFormat="1">
      <c r="A224" s="91"/>
      <c r="B224" s="102"/>
      <c r="C224" s="91"/>
      <c r="D224" s="105"/>
      <c r="E224" s="10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</row>
    <row r="225" spans="1:40" s="6" customFormat="1">
      <c r="A225" s="91"/>
      <c r="B225" s="102"/>
      <c r="C225" s="91"/>
      <c r="D225" s="105"/>
      <c r="E225" s="10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</row>
    <row r="226" spans="1:40" s="6" customFormat="1">
      <c r="A226" s="91"/>
      <c r="B226" s="102"/>
      <c r="C226" s="91"/>
      <c r="D226" s="105"/>
      <c r="E226" s="10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</row>
    <row r="227" spans="1:40" s="6" customFormat="1">
      <c r="A227" s="91"/>
      <c r="B227" s="102"/>
      <c r="C227" s="91"/>
      <c r="D227" s="105"/>
      <c r="E227" s="10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</row>
    <row r="228" spans="1:40" s="6" customFormat="1">
      <c r="A228" s="91"/>
      <c r="B228" s="102"/>
      <c r="C228" s="91"/>
      <c r="D228" s="105"/>
      <c r="E228" s="10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</row>
    <row r="229" spans="1:40" s="6" customFormat="1">
      <c r="A229" s="91"/>
      <c r="B229" s="102"/>
      <c r="C229" s="91"/>
      <c r="D229" s="105"/>
      <c r="E229" s="10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</row>
    <row r="230" spans="1:40" s="6" customFormat="1">
      <c r="A230" s="91"/>
      <c r="B230" s="102"/>
      <c r="C230" s="91"/>
      <c r="D230" s="105"/>
      <c r="E230" s="10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</row>
    <row r="231" spans="1:40" s="6" customFormat="1">
      <c r="A231" s="91"/>
      <c r="B231" s="102"/>
      <c r="C231" s="91"/>
      <c r="D231" s="105"/>
      <c r="E231" s="10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</row>
    <row r="232" spans="1:40" s="6" customFormat="1">
      <c r="A232" s="91"/>
      <c r="B232" s="102"/>
      <c r="C232" s="91"/>
      <c r="D232" s="105"/>
      <c r="E232" s="10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</row>
    <row r="233" spans="1:40" s="6" customFormat="1">
      <c r="A233" s="91"/>
      <c r="B233" s="102"/>
      <c r="C233" s="91"/>
      <c r="D233" s="105"/>
      <c r="E233" s="10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</row>
    <row r="234" spans="1:40" s="6" customFormat="1">
      <c r="A234" s="91"/>
      <c r="B234" s="102"/>
      <c r="C234" s="91"/>
      <c r="D234" s="105"/>
      <c r="E234" s="10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</row>
    <row r="235" spans="1:40" s="6" customFormat="1">
      <c r="A235" s="91"/>
      <c r="B235" s="102"/>
      <c r="C235" s="91"/>
      <c r="D235" s="105"/>
      <c r="E235" s="10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</row>
    <row r="236" spans="1:40" s="6" customFormat="1">
      <c r="A236" s="91"/>
      <c r="B236" s="102"/>
      <c r="C236" s="91"/>
      <c r="D236" s="105"/>
      <c r="E236" s="10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</row>
    <row r="237" spans="1:40" s="6" customFormat="1">
      <c r="A237" s="91"/>
      <c r="B237" s="102"/>
      <c r="C237" s="91"/>
      <c r="D237" s="105"/>
      <c r="E237" s="10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</row>
    <row r="238" spans="1:40" s="6" customFormat="1">
      <c r="A238" s="91"/>
      <c r="B238" s="102"/>
      <c r="C238" s="91"/>
      <c r="D238" s="105"/>
      <c r="E238" s="10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</row>
    <row r="239" spans="1:40" s="6" customFormat="1">
      <c r="A239" s="91"/>
      <c r="B239" s="102"/>
      <c r="C239" s="91"/>
      <c r="D239" s="105"/>
      <c r="E239" s="10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</row>
    <row r="240" spans="1:40" s="6" customFormat="1">
      <c r="A240" s="91"/>
      <c r="B240" s="102"/>
      <c r="C240" s="91"/>
      <c r="D240" s="105"/>
      <c r="E240" s="10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</row>
    <row r="241" spans="1:40" s="6" customFormat="1">
      <c r="A241" s="91"/>
      <c r="B241" s="102"/>
      <c r="C241" s="91"/>
      <c r="D241" s="105"/>
      <c r="E241" s="10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</row>
    <row r="242" spans="1:40" s="6" customFormat="1">
      <c r="A242" s="91"/>
      <c r="B242" s="102"/>
      <c r="C242" s="91"/>
      <c r="D242" s="105"/>
      <c r="E242" s="10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</row>
    <row r="243" spans="1:40" s="6" customFormat="1">
      <c r="A243" s="91"/>
      <c r="B243" s="102"/>
      <c r="C243" s="91"/>
      <c r="D243" s="105"/>
      <c r="E243" s="10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</row>
    <row r="244" spans="1:40" s="6" customFormat="1">
      <c r="A244" s="91"/>
      <c r="B244" s="102"/>
      <c r="C244" s="91"/>
      <c r="D244" s="105"/>
      <c r="E244" s="10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</row>
    <row r="245" spans="1:40" s="6" customFormat="1">
      <c r="A245" s="91"/>
      <c r="B245" s="102"/>
      <c r="C245" s="91"/>
      <c r="D245" s="105"/>
      <c r="E245" s="10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</row>
    <row r="246" spans="1:40" s="6" customFormat="1">
      <c r="A246" s="91"/>
      <c r="B246" s="102"/>
      <c r="C246" s="91"/>
      <c r="D246" s="105"/>
      <c r="E246" s="10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</row>
    <row r="247" spans="1:40" s="6" customFormat="1">
      <c r="A247" s="91"/>
      <c r="B247" s="102"/>
      <c r="C247" s="91"/>
      <c r="D247" s="105"/>
      <c r="E247" s="10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</row>
    <row r="248" spans="1:40" s="6" customFormat="1">
      <c r="A248" s="91"/>
      <c r="B248" s="102"/>
      <c r="C248" s="91"/>
      <c r="D248" s="105"/>
      <c r="E248" s="10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</row>
    <row r="249" spans="1:40" s="6" customFormat="1">
      <c r="A249" s="91"/>
      <c r="B249" s="102"/>
      <c r="C249" s="91"/>
      <c r="D249" s="105"/>
      <c r="E249" s="10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</row>
    <row r="250" spans="1:40" s="6" customFormat="1">
      <c r="A250" s="91"/>
      <c r="B250" s="102"/>
      <c r="C250" s="91"/>
      <c r="D250" s="105"/>
      <c r="E250" s="10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</row>
    <row r="251" spans="1:40" s="6" customFormat="1">
      <c r="A251" s="91"/>
      <c r="B251" s="102"/>
      <c r="C251" s="91"/>
      <c r="D251" s="105"/>
      <c r="E251" s="10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</row>
    <row r="252" spans="1:40" s="6" customFormat="1">
      <c r="A252" s="91"/>
      <c r="B252" s="102"/>
      <c r="C252" s="91"/>
      <c r="D252" s="105"/>
      <c r="E252" s="10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</row>
    <row r="253" spans="1:40" s="6" customFormat="1">
      <c r="A253" s="91"/>
      <c r="B253" s="102"/>
      <c r="C253" s="91"/>
      <c r="D253" s="105"/>
      <c r="E253" s="10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</row>
    <row r="254" spans="1:40" s="6" customFormat="1">
      <c r="A254" s="91"/>
      <c r="B254" s="102"/>
      <c r="C254" s="91"/>
      <c r="D254" s="105"/>
      <c r="E254" s="10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</row>
    <row r="255" spans="1:40" s="6" customFormat="1">
      <c r="A255" s="91"/>
      <c r="B255" s="102"/>
      <c r="C255" s="91"/>
      <c r="D255" s="105"/>
      <c r="E255" s="10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</row>
    <row r="256" spans="1:40" s="6" customFormat="1">
      <c r="A256" s="91"/>
      <c r="B256" s="102"/>
      <c r="C256" s="91"/>
      <c r="D256" s="105"/>
      <c r="E256" s="10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</row>
    <row r="257" spans="1:40" s="6" customFormat="1">
      <c r="A257" s="91"/>
      <c r="B257" s="102"/>
      <c r="C257" s="91"/>
      <c r="D257" s="105"/>
      <c r="E257" s="10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</row>
    <row r="258" spans="1:40" s="6" customFormat="1">
      <c r="A258" s="91"/>
      <c r="B258" s="102"/>
      <c r="C258" s="91"/>
      <c r="D258" s="105"/>
      <c r="E258" s="10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</row>
    <row r="259" spans="1:40" s="6" customFormat="1">
      <c r="A259" s="91"/>
      <c r="B259" s="102"/>
      <c r="C259" s="91"/>
      <c r="D259" s="105"/>
      <c r="E259" s="10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</row>
    <row r="260" spans="1:40" s="6" customFormat="1">
      <c r="A260" s="91"/>
      <c r="B260" s="102"/>
      <c r="C260" s="91"/>
      <c r="D260" s="105"/>
      <c r="E260" s="10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</row>
    <row r="261" spans="1:40" s="6" customFormat="1">
      <c r="A261" s="91"/>
      <c r="B261" s="102"/>
      <c r="C261" s="91"/>
      <c r="D261" s="105"/>
      <c r="E261" s="10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</row>
    <row r="262" spans="1:40" s="6" customFormat="1">
      <c r="A262" s="91"/>
      <c r="B262" s="102"/>
      <c r="C262" s="91"/>
      <c r="D262" s="105"/>
      <c r="E262" s="10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</row>
    <row r="263" spans="1:40" s="6" customFormat="1">
      <c r="A263" s="91"/>
      <c r="B263" s="102"/>
      <c r="C263" s="91"/>
      <c r="D263" s="105"/>
      <c r="E263" s="10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</row>
    <row r="264" spans="1:40" s="6" customFormat="1">
      <c r="A264" s="91"/>
      <c r="B264" s="102"/>
      <c r="C264" s="91"/>
      <c r="D264" s="105"/>
      <c r="E264" s="10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</row>
    <row r="265" spans="1:40" s="6" customFormat="1">
      <c r="A265" s="91"/>
      <c r="B265" s="102"/>
      <c r="C265" s="91"/>
      <c r="D265" s="105"/>
      <c r="E265" s="10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</row>
    <row r="266" spans="1:40" s="6" customFormat="1">
      <c r="A266" s="91"/>
      <c r="B266" s="102"/>
      <c r="C266" s="91"/>
      <c r="D266" s="105"/>
      <c r="E266" s="10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</row>
    <row r="267" spans="1:40" s="6" customFormat="1">
      <c r="A267" s="91"/>
      <c r="B267" s="102"/>
      <c r="C267" s="91"/>
      <c r="D267" s="105"/>
      <c r="E267" s="10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</row>
    <row r="268" spans="1:40" s="6" customFormat="1">
      <c r="A268" s="91"/>
      <c r="B268" s="102"/>
      <c r="C268" s="91"/>
      <c r="D268" s="105"/>
      <c r="E268" s="10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</row>
    <row r="269" spans="1:40" s="6" customFormat="1">
      <c r="A269" s="91"/>
      <c r="B269" s="102"/>
      <c r="C269" s="91"/>
      <c r="D269" s="105"/>
      <c r="E269" s="10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</row>
    <row r="270" spans="1:40" s="6" customFormat="1">
      <c r="A270" s="91"/>
      <c r="B270" s="102"/>
      <c r="C270" s="91"/>
      <c r="D270" s="105"/>
      <c r="E270" s="10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</row>
    <row r="271" spans="1:40" s="6" customFormat="1">
      <c r="A271" s="91"/>
      <c r="B271" s="102"/>
      <c r="C271" s="91"/>
      <c r="D271" s="105"/>
      <c r="E271" s="10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</row>
    <row r="272" spans="1:40" s="6" customFormat="1">
      <c r="A272" s="91"/>
      <c r="B272" s="102"/>
      <c r="C272" s="91"/>
      <c r="D272" s="105"/>
      <c r="E272" s="10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</row>
    <row r="273" spans="1:40" s="6" customFormat="1">
      <c r="A273" s="91"/>
      <c r="B273" s="102"/>
      <c r="C273" s="91"/>
      <c r="D273" s="105"/>
      <c r="E273" s="10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</row>
    <row r="274" spans="1:40" s="6" customFormat="1">
      <c r="A274" s="91"/>
      <c r="B274" s="102"/>
      <c r="C274" s="91"/>
      <c r="D274" s="105"/>
      <c r="E274" s="10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</row>
    <row r="275" spans="1:40" s="6" customFormat="1">
      <c r="A275" s="91"/>
      <c r="B275" s="102"/>
      <c r="C275" s="91"/>
      <c r="D275" s="105"/>
      <c r="E275" s="10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</row>
    <row r="276" spans="1:40" s="6" customFormat="1">
      <c r="A276" s="91"/>
      <c r="B276" s="102"/>
      <c r="C276" s="91"/>
      <c r="D276" s="105"/>
      <c r="E276" s="10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</row>
    <row r="277" spans="1:40" s="6" customFormat="1">
      <c r="A277" s="91"/>
      <c r="B277" s="102"/>
      <c r="C277" s="91"/>
      <c r="D277" s="105"/>
      <c r="E277" s="10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</row>
    <row r="278" spans="1:40" s="6" customFormat="1">
      <c r="A278" s="91"/>
      <c r="B278" s="102"/>
      <c r="C278" s="91"/>
      <c r="D278" s="105"/>
      <c r="E278" s="10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</row>
    <row r="279" spans="1:40" s="6" customFormat="1">
      <c r="A279" s="91"/>
      <c r="B279" s="102"/>
      <c r="C279" s="91"/>
      <c r="D279" s="105"/>
      <c r="E279" s="10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</row>
    <row r="280" spans="1:40" s="6" customFormat="1">
      <c r="A280" s="91"/>
      <c r="B280" s="102"/>
      <c r="C280" s="91"/>
      <c r="D280" s="105"/>
      <c r="E280" s="10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</row>
    <row r="281" spans="1:40" s="6" customFormat="1">
      <c r="A281" s="91"/>
      <c r="B281" s="102"/>
      <c r="C281" s="91"/>
      <c r="D281" s="105"/>
      <c r="E281" s="10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</row>
    <row r="282" spans="1:40" s="6" customFormat="1">
      <c r="A282" s="91"/>
      <c r="B282" s="102"/>
      <c r="C282" s="91"/>
      <c r="D282" s="105"/>
      <c r="E282" s="10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</row>
    <row r="283" spans="1:40" s="6" customFormat="1">
      <c r="A283" s="91"/>
      <c r="B283" s="102"/>
      <c r="C283" s="91"/>
      <c r="D283" s="105"/>
      <c r="E283" s="10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</row>
    <row r="284" spans="1:40" s="6" customFormat="1">
      <c r="A284" s="91"/>
      <c r="B284" s="102"/>
      <c r="C284" s="91"/>
      <c r="D284" s="105"/>
      <c r="E284" s="10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</row>
    <row r="285" spans="1:40" s="6" customFormat="1">
      <c r="A285" s="91"/>
      <c r="B285" s="102"/>
      <c r="C285" s="91"/>
      <c r="D285" s="105"/>
      <c r="E285" s="10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</row>
    <row r="286" spans="1:40" s="6" customFormat="1">
      <c r="A286" s="91"/>
      <c r="B286" s="102"/>
      <c r="C286" s="91"/>
      <c r="D286" s="105"/>
      <c r="E286" s="10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</row>
    <row r="287" spans="1:40" s="6" customFormat="1">
      <c r="A287" s="91"/>
      <c r="B287" s="102"/>
      <c r="C287" s="91"/>
      <c r="D287" s="105"/>
      <c r="E287" s="10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</row>
    <row r="288" spans="1:40" s="6" customFormat="1">
      <c r="A288" s="91"/>
      <c r="B288" s="102"/>
      <c r="C288" s="91"/>
      <c r="D288" s="105"/>
      <c r="E288" s="10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</row>
    <row r="289" spans="1:40" s="6" customFormat="1">
      <c r="A289" s="91"/>
      <c r="B289" s="102"/>
      <c r="C289" s="91"/>
      <c r="D289" s="105"/>
      <c r="E289" s="10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</row>
    <row r="290" spans="1:40" s="6" customFormat="1">
      <c r="A290" s="91"/>
      <c r="B290" s="102"/>
      <c r="C290" s="91"/>
      <c r="D290" s="105"/>
      <c r="E290" s="10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</row>
    <row r="291" spans="1:40" s="6" customFormat="1">
      <c r="A291" s="91"/>
      <c r="B291" s="102"/>
      <c r="C291" s="91"/>
      <c r="D291" s="105"/>
      <c r="E291" s="10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</row>
    <row r="292" spans="1:40" s="6" customFormat="1">
      <c r="A292" s="91"/>
      <c r="B292" s="102"/>
      <c r="C292" s="91"/>
      <c r="D292" s="105"/>
      <c r="E292" s="10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</row>
    <row r="293" spans="1:40" s="6" customFormat="1">
      <c r="A293" s="91"/>
      <c r="B293" s="102"/>
      <c r="C293" s="91"/>
      <c r="D293" s="105"/>
      <c r="E293" s="10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</row>
    <row r="294" spans="1:40" s="6" customFormat="1">
      <c r="A294" s="91"/>
      <c r="B294" s="102"/>
      <c r="C294" s="91"/>
      <c r="D294" s="105"/>
      <c r="E294" s="10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</row>
    <row r="295" spans="1:40" s="6" customFormat="1">
      <c r="A295" s="91"/>
      <c r="B295" s="102"/>
      <c r="C295" s="91"/>
      <c r="D295" s="105"/>
      <c r="E295" s="10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</row>
    <row r="296" spans="1:40" s="6" customFormat="1">
      <c r="A296" s="91"/>
      <c r="B296" s="102"/>
      <c r="C296" s="91"/>
      <c r="D296" s="105"/>
      <c r="E296" s="10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</row>
    <row r="297" spans="1:40" s="6" customFormat="1">
      <c r="A297" s="91"/>
      <c r="B297" s="102"/>
      <c r="C297" s="91"/>
      <c r="D297" s="105"/>
      <c r="E297" s="10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</row>
    <row r="298" spans="1:40" s="6" customFormat="1">
      <c r="A298" s="91"/>
      <c r="B298" s="102"/>
      <c r="C298" s="91"/>
      <c r="D298" s="105"/>
      <c r="E298" s="10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</row>
    <row r="299" spans="1:40" s="6" customFormat="1">
      <c r="A299" s="91"/>
      <c r="B299" s="102"/>
      <c r="C299" s="91"/>
      <c r="D299" s="105"/>
      <c r="E299" s="10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</row>
    <row r="300" spans="1:40" s="6" customFormat="1">
      <c r="A300" s="91"/>
      <c r="B300" s="102"/>
      <c r="C300" s="91"/>
      <c r="D300" s="105"/>
      <c r="E300" s="10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</row>
    <row r="301" spans="1:40" s="6" customFormat="1">
      <c r="A301" s="91"/>
      <c r="B301" s="102"/>
      <c r="C301" s="91"/>
      <c r="D301" s="105"/>
      <c r="E301" s="10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</row>
    <row r="302" spans="1:40" s="6" customFormat="1">
      <c r="A302" s="91"/>
      <c r="B302" s="102"/>
      <c r="C302" s="91"/>
      <c r="D302" s="105"/>
      <c r="E302" s="10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</row>
    <row r="303" spans="1:40" s="6" customFormat="1">
      <c r="A303" s="91"/>
      <c r="B303" s="102"/>
      <c r="C303" s="91"/>
      <c r="D303" s="105"/>
      <c r="E303" s="10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</row>
    <row r="304" spans="1:40" s="6" customFormat="1">
      <c r="A304" s="91"/>
      <c r="B304" s="102"/>
      <c r="C304" s="91"/>
      <c r="D304" s="105"/>
      <c r="E304" s="10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</row>
    <row r="305" spans="1:40" s="6" customFormat="1">
      <c r="A305" s="91"/>
      <c r="B305" s="102"/>
      <c r="C305" s="91"/>
      <c r="D305" s="105"/>
      <c r="E305" s="10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</row>
    <row r="306" spans="1:40" s="6" customFormat="1">
      <c r="A306" s="91"/>
      <c r="B306" s="102"/>
      <c r="C306" s="91"/>
      <c r="D306" s="105"/>
      <c r="E306" s="10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</row>
    <row r="307" spans="1:40" s="6" customFormat="1">
      <c r="A307" s="91"/>
      <c r="B307" s="102"/>
      <c r="C307" s="91"/>
      <c r="D307" s="105"/>
      <c r="E307" s="10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</row>
    <row r="308" spans="1:40" s="6" customFormat="1">
      <c r="A308" s="91"/>
      <c r="B308" s="102"/>
      <c r="C308" s="91"/>
      <c r="D308" s="105"/>
      <c r="E308" s="10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</row>
    <row r="309" spans="1:40" s="6" customFormat="1">
      <c r="A309" s="91"/>
      <c r="B309" s="20"/>
      <c r="C309" s="19"/>
      <c r="D309" s="8"/>
      <c r="E309" s="8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</row>
    <row r="310" spans="1:40" s="6" customFormat="1">
      <c r="A310" s="91"/>
      <c r="B310" s="20"/>
      <c r="C310" s="19"/>
      <c r="D310" s="8"/>
      <c r="E310" s="8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</row>
    <row r="311" spans="1:40" s="6" customFormat="1">
      <c r="A311" s="91"/>
      <c r="B311" s="20"/>
      <c r="C311" s="19"/>
      <c r="D311" s="8"/>
      <c r="E311" s="8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</row>
    <row r="312" spans="1:40" s="6" customFormat="1">
      <c r="A312" s="91"/>
      <c r="B312" s="20"/>
      <c r="C312" s="19"/>
      <c r="D312" s="8"/>
      <c r="E312" s="8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</row>
    <row r="313" spans="1:40" s="6" customFormat="1">
      <c r="A313" s="91"/>
      <c r="B313" s="20"/>
      <c r="C313" s="19"/>
      <c r="D313" s="8"/>
      <c r="E313" s="8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</row>
    <row r="314" spans="1:40" s="6" customFormat="1">
      <c r="A314" s="91"/>
      <c r="B314" s="20"/>
      <c r="C314" s="19"/>
      <c r="D314" s="8"/>
      <c r="E314" s="8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</row>
    <row r="315" spans="1:40" s="6" customFormat="1">
      <c r="A315" s="91"/>
      <c r="B315" s="20"/>
      <c r="C315" s="19"/>
      <c r="D315" s="8"/>
      <c r="E315" s="8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</row>
    <row r="316" spans="1:40" s="6" customFormat="1">
      <c r="A316" s="91"/>
      <c r="B316" s="20"/>
      <c r="C316" s="19"/>
      <c r="D316" s="8"/>
      <c r="E316" s="8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</row>
    <row r="317" spans="1:40" s="6" customFormat="1">
      <c r="A317" s="91"/>
      <c r="B317" s="20"/>
      <c r="C317" s="19"/>
      <c r="D317" s="8"/>
      <c r="E317" s="8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</row>
    <row r="318" spans="1:40" s="6" customFormat="1">
      <c r="A318" s="91"/>
      <c r="B318" s="20"/>
      <c r="C318" s="19"/>
      <c r="D318" s="8"/>
      <c r="E318" s="8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</row>
    <row r="319" spans="1:40" s="6" customFormat="1">
      <c r="A319" s="91"/>
      <c r="B319" s="20"/>
      <c r="C319" s="19"/>
      <c r="D319" s="8"/>
      <c r="E319" s="8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</row>
    <row r="320" spans="1:40" s="6" customFormat="1">
      <c r="A320" s="91"/>
      <c r="B320" s="20"/>
      <c r="C320" s="19"/>
      <c r="D320" s="8"/>
      <c r="E320" s="8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</row>
    <row r="321" spans="1:40" s="6" customFormat="1">
      <c r="A321" s="91"/>
      <c r="B321" s="20"/>
      <c r="C321" s="19"/>
      <c r="D321" s="8"/>
      <c r="E321" s="8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</row>
    <row r="322" spans="1:40" s="6" customFormat="1">
      <c r="A322" s="91"/>
      <c r="B322" s="20"/>
      <c r="C322" s="19"/>
      <c r="D322" s="8"/>
      <c r="E322" s="8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</row>
    <row r="323" spans="1:40" s="6" customFormat="1">
      <c r="A323" s="91"/>
      <c r="B323" s="20"/>
      <c r="C323" s="19"/>
      <c r="D323" s="8"/>
      <c r="E323" s="8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</row>
    <row r="324" spans="1:40" s="6" customFormat="1">
      <c r="A324" s="91"/>
      <c r="B324" s="20"/>
      <c r="C324" s="19"/>
      <c r="D324" s="8"/>
      <c r="E324" s="8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</row>
    <row r="325" spans="1:40" s="6" customFormat="1">
      <c r="A325" s="91"/>
      <c r="B325" s="20"/>
      <c r="C325" s="19"/>
      <c r="D325" s="8"/>
      <c r="E325" s="8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</row>
    <row r="326" spans="1:40" s="6" customFormat="1">
      <c r="A326" s="91"/>
      <c r="B326" s="20"/>
      <c r="C326" s="19"/>
      <c r="D326" s="8"/>
      <c r="E326" s="8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</row>
  </sheetData>
  <sheetProtection password="CA55" sheet="1" objects="1" scenarios="1" formatCells="0"/>
  <mergeCells count="10">
    <mergeCell ref="D1:F1"/>
    <mergeCell ref="D2:F2"/>
    <mergeCell ref="C78:C79"/>
    <mergeCell ref="B3:C3"/>
    <mergeCell ref="B4:B7"/>
    <mergeCell ref="E6:E7"/>
    <mergeCell ref="D6:D7"/>
    <mergeCell ref="D4:F4"/>
    <mergeCell ref="C4:C6"/>
    <mergeCell ref="B1:C1"/>
  </mergeCells>
  <phoneticPr fontId="0" type="noConversion"/>
  <dataValidations count="2">
    <dataValidation type="list" allowBlank="1" showInputMessage="1" showErrorMessage="1" sqref="D6:E7">
      <formula1>$D$81:$D$88</formula1>
    </dataValidation>
    <dataValidation type="list" allowBlank="1" showInputMessage="1" showErrorMessage="1" sqref="F7">
      <formula1>$E$81:$E$84</formula1>
    </dataValidation>
  </dataValidations>
  <printOptions horizontalCentered="1"/>
  <pageMargins left="0.78740157480314965" right="0.39370078740157483" top="0.98425196850393704" bottom="0.78740157480314965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5" tint="0.59999389629810485"/>
  </sheetPr>
  <dimension ref="A1:AE320"/>
  <sheetViews>
    <sheetView zoomScale="85" zoomScaleNormal="85" workbookViewId="0">
      <selection activeCell="A24" sqref="A24:XFD24"/>
    </sheetView>
  </sheetViews>
  <sheetFormatPr defaultColWidth="9.140625" defaultRowHeight="12.75" outlineLevelCol="1"/>
  <cols>
    <col min="1" max="1" width="4.7109375" style="211" customWidth="1"/>
    <col min="2" max="2" width="4.7109375" style="358" customWidth="1"/>
    <col min="3" max="3" width="64.5703125" style="440" customWidth="1"/>
    <col min="4" max="4" width="18.140625" style="360" customWidth="1"/>
    <col min="5" max="5" width="17.28515625" style="360" customWidth="1"/>
    <col min="6" max="6" width="18.140625" style="360" customWidth="1"/>
    <col min="7" max="7" width="17.42578125" style="357" customWidth="1"/>
    <col min="8" max="8" width="16.28515625" style="357" customWidth="1"/>
    <col min="9" max="9" width="15.85546875" style="357" customWidth="1"/>
    <col min="10" max="10" width="19.28515625" style="357" customWidth="1" outlineLevel="1"/>
    <col min="11" max="11" width="19.28515625" style="211" customWidth="1"/>
    <col min="12" max="12" width="15.140625" style="211" customWidth="1"/>
    <col min="13" max="13" width="11.28515625" style="211" customWidth="1"/>
    <col min="14" max="31" width="9.140625" style="211"/>
    <col min="32" max="16384" width="9.140625" style="360"/>
  </cols>
  <sheetData>
    <row r="1" spans="1:31" s="211" customFormat="1" ht="42.6" customHeight="1">
      <c r="B1" s="210"/>
      <c r="C1" s="419"/>
      <c r="G1" s="453" t="s">
        <v>342</v>
      </c>
      <c r="H1" s="453"/>
      <c r="I1" s="453"/>
    </row>
    <row r="2" spans="1:31" ht="32.450000000000003" customHeight="1">
      <c r="B2" s="750" t="s">
        <v>249</v>
      </c>
      <c r="C2" s="751"/>
      <c r="D2" s="752" t="s">
        <v>250</v>
      </c>
      <c r="E2" s="752"/>
      <c r="F2" s="752"/>
      <c r="G2" s="517" t="s">
        <v>251</v>
      </c>
      <c r="H2" s="484"/>
      <c r="I2" s="484"/>
      <c r="J2" s="760" t="s">
        <v>472</v>
      </c>
      <c r="K2" s="747" t="s">
        <v>473</v>
      </c>
    </row>
    <row r="3" spans="1:31" s="211" customFormat="1" ht="27.6" customHeight="1">
      <c r="B3" s="210"/>
      <c r="C3" s="210"/>
      <c r="D3" s="210"/>
      <c r="E3" s="210"/>
      <c r="F3" s="210"/>
      <c r="G3" s="759" t="s">
        <v>471</v>
      </c>
      <c r="H3" s="759"/>
      <c r="I3" s="759"/>
      <c r="J3" s="761"/>
      <c r="K3" s="748"/>
    </row>
    <row r="4" spans="1:31" ht="37.15" customHeight="1">
      <c r="B4" s="516" t="str">
        <f>'1_RZIS_porównawczy'!D2</f>
        <v>wpisz tu nazwę firmy</v>
      </c>
      <c r="C4" s="487"/>
      <c r="D4" s="487"/>
      <c r="E4" s="487"/>
      <c r="F4" s="487"/>
      <c r="G4" s="759"/>
      <c r="H4" s="759"/>
      <c r="I4" s="759"/>
      <c r="J4" s="762"/>
      <c r="K4" s="502"/>
      <c r="L4" s="502"/>
    </row>
    <row r="5" spans="1:31" ht="18" customHeight="1">
      <c r="B5" s="754" t="s">
        <v>0</v>
      </c>
      <c r="C5" s="754" t="s">
        <v>1</v>
      </c>
      <c r="D5" s="212" t="s">
        <v>2</v>
      </c>
      <c r="E5" s="212" t="s">
        <v>2</v>
      </c>
      <c r="F5" s="213" t="s">
        <v>3</v>
      </c>
      <c r="G5" s="485" t="s">
        <v>46</v>
      </c>
      <c r="H5" s="486"/>
      <c r="I5" s="486"/>
      <c r="J5" s="486"/>
      <c r="K5" s="518"/>
      <c r="L5" s="503"/>
    </row>
    <row r="6" spans="1:31" ht="17.25" customHeight="1">
      <c r="B6" s="755"/>
      <c r="C6" s="755"/>
      <c r="D6" s="214">
        <f>'1_RZIS_porównawczy'!D6</f>
        <v>2024</v>
      </c>
      <c r="E6" s="214">
        <f>'1_RZIS_porównawczy'!E6</f>
        <v>2025</v>
      </c>
      <c r="F6" s="214">
        <f>'1_RZIS_porównawczy'!F6</f>
        <v>2026</v>
      </c>
      <c r="G6" s="417">
        <f>VLOOKUP(G7,L85:N89,3,FALSE)</f>
        <v>2026</v>
      </c>
      <c r="H6" s="753">
        <f>G6+1</f>
        <v>2027</v>
      </c>
      <c r="I6" s="753">
        <f>H6+1</f>
        <v>2028</v>
      </c>
      <c r="J6" s="757">
        <f>I6+1</f>
        <v>2029</v>
      </c>
      <c r="K6" s="519"/>
      <c r="L6" s="504"/>
    </row>
    <row r="7" spans="1:31" ht="14.25" customHeight="1">
      <c r="B7" s="755"/>
      <c r="C7" s="755"/>
      <c r="D7" s="215"/>
      <c r="E7" s="215"/>
      <c r="F7" s="216" t="str">
        <f>'1_RZIS_porównawczy'!F7</f>
        <v>styczeń-czerwiec</v>
      </c>
      <c r="G7" s="469" t="str">
        <f>L97</f>
        <v>lipiec-grudzień</v>
      </c>
      <c r="H7" s="753"/>
      <c r="I7" s="753"/>
      <c r="J7" s="758"/>
      <c r="K7" s="519"/>
      <c r="L7" s="504"/>
    </row>
    <row r="8" spans="1:31" ht="15.75" customHeight="1">
      <c r="B8" s="756"/>
      <c r="C8" s="217" t="s">
        <v>244</v>
      </c>
      <c r="D8" s="218">
        <f>'1_RZIS_porównawczy'!D3*30</f>
        <v>360</v>
      </c>
      <c r="E8" s="218">
        <f>'1_RZIS_porównawczy'!E3*30</f>
        <v>360</v>
      </c>
      <c r="F8" s="218">
        <f>'1_RZIS_porównawczy'!F3*30</f>
        <v>180</v>
      </c>
      <c r="G8" s="239">
        <f>VLOOKUP(G7,L85:N89,2,FALSE)</f>
        <v>180</v>
      </c>
      <c r="H8" s="470">
        <v>360</v>
      </c>
      <c r="I8" s="470">
        <v>360</v>
      </c>
      <c r="J8" s="488">
        <v>360</v>
      </c>
      <c r="K8" s="520"/>
      <c r="L8" s="505"/>
    </row>
    <row r="9" spans="1:31" ht="14.1" customHeight="1">
      <c r="B9" s="219">
        <v>1</v>
      </c>
      <c r="C9" s="220" t="s">
        <v>128</v>
      </c>
      <c r="D9" s="221">
        <f>'1_RZIS_porównawczy'!D8</f>
        <v>0</v>
      </c>
      <c r="E9" s="221">
        <f>'1_RZIS_porównawczy'!E8</f>
        <v>0</v>
      </c>
      <c r="F9" s="221">
        <f>'1_RZIS_porównawczy'!F8</f>
        <v>0</v>
      </c>
      <c r="G9" s="222"/>
      <c r="H9" s="222"/>
      <c r="I9" s="222"/>
      <c r="J9" s="489"/>
      <c r="K9" s="521"/>
      <c r="L9" s="318"/>
    </row>
    <row r="10" spans="1:31" ht="14.1" customHeight="1">
      <c r="B10" s="219" t="s">
        <v>4</v>
      </c>
      <c r="C10" s="220" t="s">
        <v>243</v>
      </c>
      <c r="D10" s="221">
        <f>'1_RZIS_porównawczy'!D10</f>
        <v>0</v>
      </c>
      <c r="E10" s="221">
        <f>'1_RZIS_porównawczy'!E10</f>
        <v>0</v>
      </c>
      <c r="F10" s="221">
        <f>'1_RZIS_porównawczy'!F10</f>
        <v>0</v>
      </c>
      <c r="G10" s="223">
        <f t="shared" ref="G10:J10" si="0">G11+G12</f>
        <v>0</v>
      </c>
      <c r="H10" s="223">
        <f t="shared" si="0"/>
        <v>0</v>
      </c>
      <c r="I10" s="223">
        <f t="shared" si="0"/>
        <v>0</v>
      </c>
      <c r="J10" s="490">
        <f t="shared" si="0"/>
        <v>0</v>
      </c>
      <c r="K10" s="522"/>
      <c r="L10" s="506"/>
      <c r="M10" s="420"/>
      <c r="T10" s="318"/>
      <c r="U10" s="318"/>
      <c r="V10" s="318"/>
      <c r="W10" s="318"/>
      <c r="X10" s="318"/>
    </row>
    <row r="11" spans="1:31" ht="14.1" customHeight="1">
      <c r="B11" s="219"/>
      <c r="C11" s="224" t="s">
        <v>327</v>
      </c>
      <c r="D11" s="221"/>
      <c r="E11" s="221"/>
      <c r="F11" s="221"/>
      <c r="G11" s="225">
        <v>0</v>
      </c>
      <c r="H11" s="226">
        <v>0</v>
      </c>
      <c r="I11" s="226">
        <v>0</v>
      </c>
      <c r="J11" s="491">
        <v>0</v>
      </c>
      <c r="K11" s="523"/>
      <c r="L11" s="507"/>
      <c r="M11" s="420"/>
      <c r="T11" s="318"/>
      <c r="U11" s="749"/>
      <c r="V11" s="749"/>
      <c r="W11" s="749"/>
      <c r="X11" s="318"/>
    </row>
    <row r="12" spans="1:31" ht="14.1" customHeight="1">
      <c r="B12" s="219"/>
      <c r="C12" s="224" t="s">
        <v>316</v>
      </c>
      <c r="D12" s="221"/>
      <c r="E12" s="221"/>
      <c r="F12" s="221"/>
      <c r="G12" s="225">
        <v>0</v>
      </c>
      <c r="H12" s="226">
        <v>0</v>
      </c>
      <c r="I12" s="226">
        <v>0</v>
      </c>
      <c r="J12" s="491">
        <v>0</v>
      </c>
      <c r="K12" s="523"/>
      <c r="L12" s="507"/>
      <c r="M12" s="420"/>
      <c r="T12" s="318"/>
      <c r="U12" s="749"/>
      <c r="V12" s="749"/>
      <c r="W12" s="749"/>
      <c r="X12" s="318"/>
    </row>
    <row r="13" spans="1:31" ht="14.1" customHeight="1">
      <c r="B13" s="219" t="s">
        <v>5</v>
      </c>
      <c r="C13" s="220" t="s">
        <v>242</v>
      </c>
      <c r="D13" s="221">
        <f>'1_RZIS_porównawczy'!D13</f>
        <v>0</v>
      </c>
      <c r="E13" s="221">
        <f>'1_RZIS_porównawczy'!E13</f>
        <v>0</v>
      </c>
      <c r="F13" s="221">
        <f>'1_RZIS_porównawczy'!F13</f>
        <v>0</v>
      </c>
      <c r="G13" s="227">
        <f t="shared" ref="G13:J13" si="1">G14+G15</f>
        <v>0</v>
      </c>
      <c r="H13" s="227">
        <f t="shared" si="1"/>
        <v>0</v>
      </c>
      <c r="I13" s="227">
        <f t="shared" si="1"/>
        <v>0</v>
      </c>
      <c r="J13" s="492">
        <f t="shared" si="1"/>
        <v>0</v>
      </c>
      <c r="K13" s="524"/>
      <c r="L13" s="508"/>
      <c r="M13" s="420"/>
      <c r="T13" s="318"/>
      <c r="U13" s="749"/>
      <c r="V13" s="749"/>
      <c r="W13" s="749"/>
      <c r="X13" s="318"/>
    </row>
    <row r="14" spans="1:31" ht="14.1" customHeight="1">
      <c r="B14" s="219"/>
      <c r="C14" s="224" t="s">
        <v>327</v>
      </c>
      <c r="D14" s="221"/>
      <c r="E14" s="221"/>
      <c r="F14" s="221"/>
      <c r="G14" s="225">
        <v>0</v>
      </c>
      <c r="H14" s="226">
        <v>0</v>
      </c>
      <c r="I14" s="226">
        <v>0</v>
      </c>
      <c r="J14" s="491">
        <v>0</v>
      </c>
      <c r="K14" s="523"/>
      <c r="L14" s="507"/>
      <c r="M14" s="452"/>
      <c r="N14" s="452"/>
      <c r="T14" s="318"/>
      <c r="U14" s="318"/>
      <c r="V14" s="318"/>
      <c r="W14" s="318"/>
      <c r="X14" s="318"/>
    </row>
    <row r="15" spans="1:31" ht="14.1" customHeight="1">
      <c r="B15" s="219"/>
      <c r="C15" s="224" t="s">
        <v>316</v>
      </c>
      <c r="D15" s="221"/>
      <c r="E15" s="221"/>
      <c r="F15" s="221"/>
      <c r="G15" s="225">
        <v>0</v>
      </c>
      <c r="H15" s="225">
        <v>0</v>
      </c>
      <c r="I15" s="226">
        <v>0</v>
      </c>
      <c r="J15" s="491">
        <v>0</v>
      </c>
      <c r="K15" s="523"/>
      <c r="L15" s="507"/>
      <c r="M15" s="452"/>
      <c r="N15" s="452"/>
    </row>
    <row r="16" spans="1:31" s="421" customFormat="1" ht="14.1" customHeight="1">
      <c r="A16" s="211"/>
      <c r="B16" s="219">
        <v>2</v>
      </c>
      <c r="C16" s="220" t="s">
        <v>521</v>
      </c>
      <c r="D16" s="221">
        <f>'1_RZIS_porównawczy'!D11+'1_RZIS_porównawczy'!D12+'1_RZIS_porównawczy'!D35+'1_RZIS_porównawczy'!D25</f>
        <v>0</v>
      </c>
      <c r="E16" s="221">
        <f>'1_RZIS_porównawczy'!E11+'1_RZIS_porównawczy'!E12+'1_RZIS_porównawczy'!E35+'1_RZIS_porównawczy'!E25</f>
        <v>0</v>
      </c>
      <c r="F16" s="221">
        <f>'1_RZIS_porównawczy'!F11+'1_RZIS_porównawczy'!F12+'1_RZIS_porównawczy'!F35+'1_RZIS_porównawczy'!F25</f>
        <v>0</v>
      </c>
      <c r="G16" s="225">
        <v>0</v>
      </c>
      <c r="H16" s="228">
        <v>0</v>
      </c>
      <c r="I16" s="228">
        <v>0</v>
      </c>
      <c r="J16" s="493">
        <v>0</v>
      </c>
      <c r="K16" s="525"/>
      <c r="L16" s="509"/>
      <c r="M16" s="452"/>
      <c r="N16" s="452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</row>
    <row r="17" spans="2:19" ht="14.1" customHeight="1">
      <c r="B17" s="229">
        <v>3</v>
      </c>
      <c r="C17" s="230" t="s">
        <v>266</v>
      </c>
      <c r="D17" s="231">
        <f t="shared" ref="D17:J17" si="2">D16+D13+D10</f>
        <v>0</v>
      </c>
      <c r="E17" s="231">
        <f t="shared" si="2"/>
        <v>0</v>
      </c>
      <c r="F17" s="231">
        <f t="shared" si="2"/>
        <v>0</v>
      </c>
      <c r="G17" s="232">
        <f t="shared" si="2"/>
        <v>0</v>
      </c>
      <c r="H17" s="232">
        <f t="shared" si="2"/>
        <v>0</v>
      </c>
      <c r="I17" s="232">
        <f t="shared" si="2"/>
        <v>0</v>
      </c>
      <c r="J17" s="494">
        <f t="shared" si="2"/>
        <v>0</v>
      </c>
      <c r="K17" s="526"/>
      <c r="L17" s="510"/>
    </row>
    <row r="18" spans="2:19" ht="14.1" customHeight="1">
      <c r="B18" s="233" t="s">
        <v>6</v>
      </c>
      <c r="C18" s="234" t="s">
        <v>245</v>
      </c>
      <c r="D18" s="221">
        <f>'1_RZIS_porównawczy'!D16</f>
        <v>0</v>
      </c>
      <c r="E18" s="221">
        <f>'1_RZIS_porównawczy'!E16</f>
        <v>0</v>
      </c>
      <c r="F18" s="221">
        <f>'1_RZIS_porównawczy'!F16</f>
        <v>0</v>
      </c>
      <c r="G18" s="225">
        <v>0</v>
      </c>
      <c r="H18" s="226">
        <v>0</v>
      </c>
      <c r="I18" s="226">
        <v>0</v>
      </c>
      <c r="J18" s="491">
        <v>0</v>
      </c>
      <c r="K18" s="523"/>
      <c r="L18" s="507"/>
      <c r="M18" s="454"/>
      <c r="N18" s="454"/>
      <c r="O18" s="422"/>
      <c r="P18" s="422"/>
      <c r="Q18" s="422"/>
    </row>
    <row r="19" spans="2:19" ht="14.1" customHeight="1">
      <c r="B19" s="233"/>
      <c r="C19" s="235" t="s">
        <v>310</v>
      </c>
      <c r="D19" s="236">
        <f t="shared" ref="D19:J19" si="3">IF(ISERROR(D18/D10),0,D18/D10)</f>
        <v>0</v>
      </c>
      <c r="E19" s="236">
        <f t="shared" si="3"/>
        <v>0</v>
      </c>
      <c r="F19" s="236">
        <f t="shared" si="3"/>
        <v>0</v>
      </c>
      <c r="G19" s="236">
        <f t="shared" si="3"/>
        <v>0</v>
      </c>
      <c r="H19" s="236">
        <f t="shared" si="3"/>
        <v>0</v>
      </c>
      <c r="I19" s="236">
        <f t="shared" si="3"/>
        <v>0</v>
      </c>
      <c r="J19" s="495">
        <f t="shared" si="3"/>
        <v>0</v>
      </c>
      <c r="K19" s="527"/>
      <c r="L19" s="511"/>
      <c r="M19" s="454"/>
      <c r="N19" s="454"/>
      <c r="O19" s="422"/>
      <c r="P19" s="422"/>
      <c r="Q19" s="422"/>
    </row>
    <row r="20" spans="2:19" ht="14.1" customHeight="1">
      <c r="B20" s="233" t="s">
        <v>7</v>
      </c>
      <c r="C20" s="237" t="s">
        <v>263</v>
      </c>
      <c r="D20" s="221">
        <f>'1_RZIS_porównawczy'!D23</f>
        <v>0</v>
      </c>
      <c r="E20" s="221">
        <f>'1_RZIS_porównawczy'!E23</f>
        <v>0</v>
      </c>
      <c r="F20" s="221">
        <f>'1_RZIS_porównawczy'!F23</f>
        <v>0</v>
      </c>
      <c r="G20" s="225">
        <v>0</v>
      </c>
      <c r="H20" s="226">
        <v>0</v>
      </c>
      <c r="I20" s="226">
        <v>0</v>
      </c>
      <c r="J20" s="491">
        <v>0</v>
      </c>
      <c r="K20" s="523"/>
      <c r="L20" s="507"/>
      <c r="M20" s="454"/>
      <c r="N20" s="454"/>
    </row>
    <row r="21" spans="2:19" ht="27" customHeight="1">
      <c r="B21" s="233"/>
      <c r="C21" s="238" t="s">
        <v>317</v>
      </c>
      <c r="D21" s="236">
        <f>IF(ISERROR((D13-D20)/D13),0,(D13-D20)/D13)</f>
        <v>0</v>
      </c>
      <c r="E21" s="236">
        <f t="shared" ref="E21:J21" si="4">IF(ISERROR((E13-E20)/E13),0,(E13-E20)/E13)</f>
        <v>0</v>
      </c>
      <c r="F21" s="236">
        <f t="shared" si="4"/>
        <v>0</v>
      </c>
      <c r="G21" s="236">
        <f t="shared" si="4"/>
        <v>0</v>
      </c>
      <c r="H21" s="236">
        <f t="shared" si="4"/>
        <v>0</v>
      </c>
      <c r="I21" s="236">
        <f t="shared" si="4"/>
        <v>0</v>
      </c>
      <c r="J21" s="495">
        <f t="shared" si="4"/>
        <v>0</v>
      </c>
      <c r="K21" s="527"/>
      <c r="L21" s="511"/>
      <c r="M21" s="423"/>
      <c r="N21" s="423"/>
    </row>
    <row r="22" spans="2:19" ht="14.1" customHeight="1">
      <c r="B22" s="239" t="s">
        <v>8</v>
      </c>
      <c r="C22" s="240" t="s">
        <v>246</v>
      </c>
      <c r="D22" s="241">
        <f>'1_RZIS_porównawczy'!D20+'1_RZIS_porównawczy'!D21</f>
        <v>0</v>
      </c>
      <c r="E22" s="241">
        <f>'1_RZIS_porównawczy'!E20+'1_RZIS_porównawczy'!E21</f>
        <v>0</v>
      </c>
      <c r="F22" s="241">
        <f>'1_RZIS_porównawczy'!F20+'1_RZIS_porównawczy'!F21</f>
        <v>0</v>
      </c>
      <c r="G22" s="225">
        <v>0</v>
      </c>
      <c r="H22" s="228">
        <v>0</v>
      </c>
      <c r="I22" s="228">
        <v>0</v>
      </c>
      <c r="J22" s="493">
        <v>0</v>
      </c>
      <c r="K22" s="525"/>
      <c r="L22" s="509"/>
      <c r="M22" s="454"/>
      <c r="N22" s="454"/>
      <c r="O22" s="454"/>
      <c r="P22" s="454"/>
      <c r="Q22" s="424"/>
      <c r="R22" s="424"/>
    </row>
    <row r="23" spans="2:19" ht="14.1" customHeight="1">
      <c r="B23" s="239" t="s">
        <v>247</v>
      </c>
      <c r="C23" s="240" t="s">
        <v>9</v>
      </c>
      <c r="D23" s="221">
        <f>'1_RZIS_porównawczy'!D15</f>
        <v>0</v>
      </c>
      <c r="E23" s="221">
        <f>'1_RZIS_porównawczy'!E15</f>
        <v>0</v>
      </c>
      <c r="F23" s="221">
        <f>'1_RZIS_porównawczy'!F15</f>
        <v>0</v>
      </c>
      <c r="G23" s="242">
        <f>'4_aktywa trwałe_prognoza'!G28+'4_aktywa trwałe_prognoza'!G18</f>
        <v>0</v>
      </c>
      <c r="H23" s="242">
        <f>'4_aktywa trwałe_prognoza'!H28+'4_aktywa trwałe_prognoza'!H18</f>
        <v>0</v>
      </c>
      <c r="I23" s="242">
        <f>'4_aktywa trwałe_prognoza'!I28+'4_aktywa trwałe_prognoza'!I18</f>
        <v>0</v>
      </c>
      <c r="J23" s="496">
        <f>'4_aktywa trwałe_prognoza'!J28+'4_aktywa trwałe_prognoza'!J18</f>
        <v>0</v>
      </c>
      <c r="K23" s="528"/>
      <c r="L23" s="512"/>
      <c r="M23" s="422"/>
    </row>
    <row r="24" spans="2:19" ht="14.1" customHeight="1">
      <c r="B24" s="239" t="s">
        <v>248</v>
      </c>
      <c r="C24" s="243" t="s">
        <v>320</v>
      </c>
      <c r="D24" s="221">
        <f>'3_BILANS_pełny'!I85</f>
        <v>0</v>
      </c>
      <c r="E24" s="221">
        <f>'3_BILANS_pełny'!J85</f>
        <v>0</v>
      </c>
      <c r="F24" s="221">
        <f>'3_BILANS_pełny'!K85</f>
        <v>0</v>
      </c>
      <c r="G24" s="225">
        <v>0</v>
      </c>
      <c r="H24" s="228">
        <v>0</v>
      </c>
      <c r="I24" s="228">
        <v>0</v>
      </c>
      <c r="J24" s="493">
        <v>0</v>
      </c>
      <c r="K24" s="525"/>
      <c r="L24" s="509"/>
      <c r="M24" s="422"/>
    </row>
    <row r="25" spans="2:19" ht="14.1" customHeight="1">
      <c r="B25" s="239" t="s">
        <v>319</v>
      </c>
      <c r="C25" s="244" t="s">
        <v>321</v>
      </c>
      <c r="D25" s="221">
        <f>'1_RZIS_porównawczy'!D17+'1_RZIS_porównawczy'!D18+'1_RZIS_porównawczy'!D22-D24</f>
        <v>0</v>
      </c>
      <c r="E25" s="221">
        <f>'1_RZIS_porównawczy'!E17+'1_RZIS_porównawczy'!E18+'1_RZIS_porównawczy'!E22-E24</f>
        <v>0</v>
      </c>
      <c r="F25" s="221">
        <f>'1_RZIS_porównawczy'!F17+'1_RZIS_porównawczy'!F18+'1_RZIS_porównawczy'!F22-F24</f>
        <v>0</v>
      </c>
      <c r="G25" s="227">
        <f t="shared" ref="G25:J25" si="5">G26+G27+G28+G29</f>
        <v>0</v>
      </c>
      <c r="H25" s="227">
        <f t="shared" si="5"/>
        <v>0</v>
      </c>
      <c r="I25" s="227">
        <f t="shared" si="5"/>
        <v>0</v>
      </c>
      <c r="J25" s="492">
        <f t="shared" si="5"/>
        <v>0</v>
      </c>
      <c r="K25" s="524"/>
      <c r="L25" s="508"/>
      <c r="M25" s="454"/>
      <c r="N25" s="454"/>
      <c r="O25" s="454"/>
      <c r="P25" s="454"/>
    </row>
    <row r="26" spans="2:19" ht="14.1" customHeight="1">
      <c r="B26" s="245" t="s">
        <v>333</v>
      </c>
      <c r="C26" s="246" t="s">
        <v>337</v>
      </c>
      <c r="D26" s="247"/>
      <c r="E26" s="247"/>
      <c r="F26" s="247"/>
      <c r="G26" s="446">
        <v>0</v>
      </c>
      <c r="H26" s="446">
        <v>0</v>
      </c>
      <c r="I26" s="446">
        <v>0</v>
      </c>
      <c r="J26" s="497">
        <v>0</v>
      </c>
      <c r="K26" s="525"/>
      <c r="L26" s="509"/>
      <c r="M26" s="455"/>
      <c r="N26" s="455"/>
      <c r="O26" s="455"/>
      <c r="P26" s="455"/>
      <c r="Q26" s="455"/>
      <c r="R26" s="455"/>
      <c r="S26" s="455"/>
    </row>
    <row r="27" spans="2:19" ht="14.1" customHeight="1">
      <c r="B27" s="248" t="s">
        <v>334</v>
      </c>
      <c r="C27" s="246" t="s">
        <v>338</v>
      </c>
      <c r="D27" s="249"/>
      <c r="E27" s="249"/>
      <c r="F27" s="249"/>
      <c r="G27" s="225">
        <v>0</v>
      </c>
      <c r="H27" s="228">
        <v>0</v>
      </c>
      <c r="I27" s="228">
        <v>0</v>
      </c>
      <c r="J27" s="493">
        <v>0</v>
      </c>
      <c r="K27" s="525"/>
      <c r="L27" s="509"/>
      <c r="M27" s="449"/>
      <c r="N27" s="449"/>
      <c r="O27" s="449"/>
      <c r="P27" s="449"/>
      <c r="Q27" s="449"/>
      <c r="R27" s="449"/>
      <c r="S27" s="449"/>
    </row>
    <row r="28" spans="2:19" ht="14.1" customHeight="1">
      <c r="B28" s="248" t="s">
        <v>335</v>
      </c>
      <c r="C28" s="246" t="s">
        <v>339</v>
      </c>
      <c r="D28" s="249"/>
      <c r="E28" s="249"/>
      <c r="F28" s="249"/>
      <c r="G28" s="225">
        <v>0</v>
      </c>
      <c r="H28" s="228">
        <v>0</v>
      </c>
      <c r="I28" s="228">
        <v>0</v>
      </c>
      <c r="J28" s="493">
        <v>0</v>
      </c>
      <c r="K28" s="525"/>
      <c r="L28" s="509"/>
      <c r="M28" s="449"/>
      <c r="N28" s="449"/>
      <c r="O28" s="449"/>
      <c r="P28" s="449"/>
      <c r="Q28" s="449"/>
      <c r="R28" s="449"/>
      <c r="S28" s="449"/>
    </row>
    <row r="29" spans="2:19" ht="14.1" customHeight="1">
      <c r="B29" s="248" t="s">
        <v>336</v>
      </c>
      <c r="C29" s="246" t="s">
        <v>340</v>
      </c>
      <c r="D29" s="249"/>
      <c r="E29" s="249"/>
      <c r="F29" s="249"/>
      <c r="G29" s="225">
        <v>0</v>
      </c>
      <c r="H29" s="228">
        <v>0</v>
      </c>
      <c r="I29" s="228">
        <v>0</v>
      </c>
      <c r="J29" s="493">
        <v>0</v>
      </c>
      <c r="K29" s="525"/>
      <c r="L29" s="509"/>
      <c r="M29" s="449"/>
      <c r="N29" s="449"/>
      <c r="O29" s="449"/>
      <c r="P29" s="449"/>
      <c r="Q29" s="449"/>
      <c r="R29" s="449"/>
      <c r="S29" s="449"/>
    </row>
    <row r="30" spans="2:19" ht="14.1" customHeight="1">
      <c r="B30" s="250">
        <v>5</v>
      </c>
      <c r="C30" s="251" t="s">
        <v>341</v>
      </c>
      <c r="D30" s="425">
        <f t="shared" ref="D30:J30" si="6">D25+D23+D22+D20+D18+D24</f>
        <v>0</v>
      </c>
      <c r="E30" s="425">
        <f t="shared" si="6"/>
        <v>0</v>
      </c>
      <c r="F30" s="425">
        <f t="shared" si="6"/>
        <v>0</v>
      </c>
      <c r="G30" s="425">
        <f t="shared" si="6"/>
        <v>0</v>
      </c>
      <c r="H30" s="425">
        <f t="shared" si="6"/>
        <v>0</v>
      </c>
      <c r="I30" s="425">
        <f t="shared" si="6"/>
        <v>0</v>
      </c>
      <c r="J30" s="498">
        <f t="shared" si="6"/>
        <v>0</v>
      </c>
      <c r="K30" s="529"/>
      <c r="L30" s="513"/>
      <c r="M30" s="424"/>
      <c r="N30" s="380"/>
      <c r="O30" s="380"/>
      <c r="P30" s="380"/>
      <c r="Q30" s="380"/>
      <c r="R30" s="380"/>
    </row>
    <row r="31" spans="2:19" ht="14.1" customHeight="1">
      <c r="B31" s="239">
        <v>6</v>
      </c>
      <c r="C31" s="240" t="s">
        <v>449</v>
      </c>
      <c r="D31" s="252">
        <f>'1_RZIS_porównawczy'!D45</f>
        <v>0</v>
      </c>
      <c r="E31" s="252">
        <f>'1_RZIS_porównawczy'!E45</f>
        <v>0</v>
      </c>
      <c r="F31" s="252">
        <f>'1_RZIS_porównawczy'!F45</f>
        <v>0</v>
      </c>
      <c r="G31" s="225">
        <v>0</v>
      </c>
      <c r="H31" s="226">
        <v>0</v>
      </c>
      <c r="I31" s="226">
        <v>0</v>
      </c>
      <c r="J31" s="491">
        <v>0</v>
      </c>
      <c r="K31" s="523"/>
      <c r="L31" s="507"/>
      <c r="M31" s="455"/>
      <c r="N31" s="455"/>
      <c r="O31" s="455"/>
      <c r="P31" s="455"/>
      <c r="Q31" s="426"/>
      <c r="R31" s="380"/>
    </row>
    <row r="32" spans="2:19" ht="14.1" customHeight="1">
      <c r="B32" s="253">
        <v>7</v>
      </c>
      <c r="C32" s="254" t="s">
        <v>524</v>
      </c>
      <c r="D32" s="255">
        <f>'1_RZIS_porównawczy'!D30+'1_RZIS_porównawczy'!D47+'1_RZIS_porównawczy'!D48+'1_RZIS_porównawczy'!D49+'1_RZIS_porównawczy'!D53</f>
        <v>0</v>
      </c>
      <c r="E32" s="255">
        <f>'1_RZIS_porównawczy'!E30+'1_RZIS_porównawczy'!E47+'1_RZIS_porównawczy'!E48+'1_RZIS_porównawczy'!E49+'1_RZIS_porównawczy'!E53</f>
        <v>0</v>
      </c>
      <c r="F32" s="255">
        <f>'1_RZIS_porównawczy'!F30+'1_RZIS_porównawczy'!F47+'1_RZIS_porównawczy'!F48+'1_RZIS_porównawczy'!F49+'1_RZIS_porównawczy'!F53</f>
        <v>0</v>
      </c>
      <c r="G32" s="225">
        <v>0</v>
      </c>
      <c r="H32" s="228">
        <v>0</v>
      </c>
      <c r="I32" s="228">
        <v>0</v>
      </c>
      <c r="J32" s="493">
        <v>0</v>
      </c>
      <c r="K32" s="525"/>
      <c r="L32" s="509"/>
      <c r="M32" s="454"/>
      <c r="N32" s="454"/>
      <c r="O32" s="454"/>
      <c r="P32" s="454"/>
      <c r="Q32" s="454"/>
    </row>
    <row r="33" spans="2:17" ht="14.1" customHeight="1">
      <c r="B33" s="229">
        <v>8</v>
      </c>
      <c r="C33" s="251" t="s">
        <v>278</v>
      </c>
      <c r="D33" s="427">
        <f>D30+D31+D32</f>
        <v>0</v>
      </c>
      <c r="E33" s="427">
        <f t="shared" ref="E33:J33" si="7">E30+E31+E32</f>
        <v>0</v>
      </c>
      <c r="F33" s="427">
        <f t="shared" si="7"/>
        <v>0</v>
      </c>
      <c r="G33" s="428">
        <f t="shared" si="7"/>
        <v>0</v>
      </c>
      <c r="H33" s="428">
        <f t="shared" si="7"/>
        <v>0</v>
      </c>
      <c r="I33" s="428">
        <f t="shared" si="7"/>
        <v>0</v>
      </c>
      <c r="J33" s="499">
        <f t="shared" si="7"/>
        <v>0</v>
      </c>
      <c r="K33" s="530"/>
      <c r="L33" s="514"/>
    </row>
    <row r="34" spans="2:17" ht="14.1" customHeight="1">
      <c r="B34" s="256">
        <v>9</v>
      </c>
      <c r="C34" s="257" t="s">
        <v>265</v>
      </c>
      <c r="D34" s="258">
        <f t="shared" ref="D34:J34" si="8">D17-D33</f>
        <v>0</v>
      </c>
      <c r="E34" s="258">
        <f t="shared" si="8"/>
        <v>0</v>
      </c>
      <c r="F34" s="258">
        <f t="shared" si="8"/>
        <v>0</v>
      </c>
      <c r="G34" s="259">
        <f t="shared" si="8"/>
        <v>0</v>
      </c>
      <c r="H34" s="259">
        <f t="shared" si="8"/>
        <v>0</v>
      </c>
      <c r="I34" s="259">
        <f t="shared" si="8"/>
        <v>0</v>
      </c>
      <c r="J34" s="500">
        <f t="shared" si="8"/>
        <v>0</v>
      </c>
      <c r="K34" s="526"/>
      <c r="L34" s="510"/>
    </row>
    <row r="35" spans="2:17" ht="14.1" customHeight="1">
      <c r="B35" s="219">
        <v>10</v>
      </c>
      <c r="C35" s="243" t="s">
        <v>10</v>
      </c>
      <c r="D35" s="252">
        <f>'1_RZIS_porównawczy'!D55+'1_RZIS_porównawczy'!D56</f>
        <v>0</v>
      </c>
      <c r="E35" s="252">
        <f>'1_RZIS_porównawczy'!E55+'1_RZIS_porównawczy'!E56</f>
        <v>0</v>
      </c>
      <c r="F35" s="252">
        <f>'1_RZIS_porównawczy'!F55+'1_RZIS_porównawczy'!F56</f>
        <v>0</v>
      </c>
      <c r="G35" s="260">
        <f t="shared" ref="G35:J35" si="9">IF(G34&gt;0,G34*0.19,0)</f>
        <v>0</v>
      </c>
      <c r="H35" s="260">
        <f t="shared" si="9"/>
        <v>0</v>
      </c>
      <c r="I35" s="260">
        <f t="shared" si="9"/>
        <v>0</v>
      </c>
      <c r="J35" s="501">
        <f t="shared" si="9"/>
        <v>0</v>
      </c>
      <c r="K35" s="531"/>
      <c r="L35" s="515"/>
      <c r="M35" s="454"/>
      <c r="N35" s="454"/>
      <c r="O35" s="454"/>
      <c r="P35" s="454"/>
      <c r="Q35" s="454"/>
    </row>
    <row r="36" spans="2:17" ht="14.1" customHeight="1">
      <c r="B36" s="256">
        <v>11</v>
      </c>
      <c r="C36" s="261" t="s">
        <v>264</v>
      </c>
      <c r="D36" s="258">
        <f t="shared" ref="D36:J36" si="10">D34-D35</f>
        <v>0</v>
      </c>
      <c r="E36" s="258">
        <f t="shared" si="10"/>
        <v>0</v>
      </c>
      <c r="F36" s="258">
        <f t="shared" si="10"/>
        <v>0</v>
      </c>
      <c r="G36" s="259">
        <f t="shared" si="10"/>
        <v>0</v>
      </c>
      <c r="H36" s="259">
        <f t="shared" si="10"/>
        <v>0</v>
      </c>
      <c r="I36" s="259">
        <f t="shared" si="10"/>
        <v>0</v>
      </c>
      <c r="J36" s="500">
        <f t="shared" si="10"/>
        <v>0</v>
      </c>
      <c r="K36" s="526"/>
      <c r="L36" s="510"/>
    </row>
    <row r="37" spans="2:17" s="211" customFormat="1" ht="12" customHeight="1">
      <c r="B37" s="210"/>
      <c r="C37" s="419"/>
      <c r="H37" s="429"/>
    </row>
    <row r="38" spans="2:17" s="211" customFormat="1" ht="13.5" customHeight="1"/>
    <row r="39" spans="2:17" s="211" customFormat="1" ht="15" customHeight="1">
      <c r="B39" s="210"/>
      <c r="C39" s="419"/>
      <c r="H39" s="429"/>
    </row>
    <row r="40" spans="2:17" s="211" customFormat="1" ht="17.25" customHeight="1">
      <c r="B40" s="210"/>
      <c r="C40" s="419"/>
      <c r="H40" s="429"/>
    </row>
    <row r="41" spans="2:17" s="211" customFormat="1" ht="15" customHeight="1">
      <c r="B41" s="210"/>
      <c r="C41" s="419"/>
      <c r="H41" s="429"/>
    </row>
    <row r="42" spans="2:17" s="211" customFormat="1" ht="14.25" customHeight="1">
      <c r="B42" s="210"/>
      <c r="C42" s="419"/>
      <c r="H42" s="429"/>
    </row>
    <row r="43" spans="2:17" s="211" customFormat="1" ht="14.25" customHeight="1">
      <c r="B43" s="210"/>
      <c r="C43" s="419"/>
      <c r="H43" s="429"/>
    </row>
    <row r="44" spans="2:17" s="211" customFormat="1">
      <c r="B44" s="210"/>
      <c r="C44" s="419"/>
      <c r="H44" s="429"/>
    </row>
    <row r="45" spans="2:17" s="211" customFormat="1">
      <c r="B45" s="210"/>
      <c r="C45" s="419"/>
      <c r="H45" s="429"/>
    </row>
    <row r="46" spans="2:17" s="211" customFormat="1">
      <c r="B46" s="210"/>
      <c r="C46" s="419"/>
      <c r="H46" s="429"/>
    </row>
    <row r="47" spans="2:17" s="211" customFormat="1" ht="15.75" customHeight="1">
      <c r="B47" s="210"/>
      <c r="C47" s="419"/>
      <c r="H47" s="429"/>
    </row>
    <row r="48" spans="2:17" s="211" customFormat="1" ht="15.75" customHeight="1">
      <c r="B48" s="210"/>
      <c r="C48" s="419"/>
      <c r="H48" s="429"/>
    </row>
    <row r="49" spans="2:8" s="211" customFormat="1" ht="13.5" customHeight="1">
      <c r="B49" s="210"/>
      <c r="C49" s="419"/>
      <c r="H49" s="429"/>
    </row>
    <row r="50" spans="2:8" s="211" customFormat="1" ht="13.5" customHeight="1">
      <c r="B50" s="210"/>
      <c r="C50" s="419"/>
      <c r="H50" s="429"/>
    </row>
    <row r="51" spans="2:8" s="211" customFormat="1" ht="12.75" customHeight="1">
      <c r="B51" s="210"/>
      <c r="C51" s="419"/>
      <c r="H51" s="429"/>
    </row>
    <row r="52" spans="2:8" s="211" customFormat="1" ht="11.25" customHeight="1">
      <c r="B52" s="210"/>
      <c r="C52" s="419"/>
      <c r="H52" s="429"/>
    </row>
    <row r="53" spans="2:8" s="211" customFormat="1" ht="21" customHeight="1">
      <c r="B53" s="210"/>
      <c r="C53" s="419"/>
    </row>
    <row r="54" spans="2:8" s="211" customFormat="1" ht="22.5" customHeight="1">
      <c r="B54" s="210"/>
      <c r="C54" s="419"/>
    </row>
    <row r="55" spans="2:8" s="211" customFormat="1" ht="21.75" customHeight="1">
      <c r="B55" s="210"/>
      <c r="C55" s="419"/>
    </row>
    <row r="56" spans="2:8" s="211" customFormat="1" ht="22.5" customHeight="1">
      <c r="B56" s="210"/>
      <c r="C56" s="419"/>
    </row>
    <row r="57" spans="2:8" s="211" customFormat="1" ht="29.25" customHeight="1">
      <c r="B57" s="210"/>
      <c r="C57" s="419"/>
    </row>
    <row r="58" spans="2:8" s="211" customFormat="1" ht="13.5" customHeight="1">
      <c r="B58" s="210"/>
      <c r="C58" s="419"/>
    </row>
    <row r="59" spans="2:8" s="211" customFormat="1" ht="13.5" customHeight="1">
      <c r="B59" s="210"/>
      <c r="C59" s="419"/>
    </row>
    <row r="60" spans="2:8" s="211" customFormat="1" ht="13.5" customHeight="1">
      <c r="B60" s="210"/>
      <c r="C60" s="419"/>
    </row>
    <row r="61" spans="2:8" s="211" customFormat="1" ht="13.5" customHeight="1">
      <c r="B61" s="210"/>
      <c r="C61" s="419"/>
    </row>
    <row r="62" spans="2:8" s="211" customFormat="1" ht="13.5" customHeight="1">
      <c r="B62" s="210"/>
      <c r="C62" s="419"/>
    </row>
    <row r="63" spans="2:8" s="211" customFormat="1" ht="13.5" customHeight="1">
      <c r="B63" s="210"/>
      <c r="C63" s="419"/>
    </row>
    <row r="64" spans="2:8" s="211" customFormat="1" ht="13.5" customHeight="1">
      <c r="B64" s="210"/>
      <c r="C64" s="419"/>
    </row>
    <row r="65" spans="2:3" s="211" customFormat="1" ht="13.5" customHeight="1">
      <c r="B65" s="210"/>
      <c r="C65" s="419"/>
    </row>
    <row r="66" spans="2:3" s="211" customFormat="1" ht="13.5" customHeight="1">
      <c r="B66" s="210"/>
      <c r="C66" s="419"/>
    </row>
    <row r="67" spans="2:3" s="211" customFormat="1" ht="13.5" customHeight="1">
      <c r="B67" s="210"/>
      <c r="C67" s="419"/>
    </row>
    <row r="68" spans="2:3" s="211" customFormat="1" ht="13.5" customHeight="1">
      <c r="B68" s="210"/>
      <c r="C68" s="419"/>
    </row>
    <row r="69" spans="2:3" s="211" customFormat="1" ht="13.5" customHeight="1">
      <c r="B69" s="210"/>
      <c r="C69" s="419"/>
    </row>
    <row r="70" spans="2:3" s="211" customFormat="1" ht="13.5" customHeight="1">
      <c r="B70" s="210"/>
      <c r="C70" s="419"/>
    </row>
    <row r="71" spans="2:3" s="211" customFormat="1" ht="13.5" customHeight="1">
      <c r="B71" s="210"/>
      <c r="C71" s="419"/>
    </row>
    <row r="72" spans="2:3" s="211" customFormat="1" ht="13.5" customHeight="1">
      <c r="B72" s="210"/>
      <c r="C72" s="419"/>
    </row>
    <row r="73" spans="2:3" s="211" customFormat="1" ht="13.5" customHeight="1">
      <c r="B73" s="210"/>
      <c r="C73" s="419"/>
    </row>
    <row r="74" spans="2:3" s="211" customFormat="1" ht="13.5" customHeight="1">
      <c r="B74" s="210"/>
      <c r="C74" s="419"/>
    </row>
    <row r="75" spans="2:3" s="211" customFormat="1" ht="13.5" customHeight="1">
      <c r="B75" s="210"/>
      <c r="C75" s="419"/>
    </row>
    <row r="76" spans="2:3" s="211" customFormat="1" ht="13.5" customHeight="1">
      <c r="B76" s="210"/>
      <c r="C76" s="419"/>
    </row>
    <row r="77" spans="2:3" s="211" customFormat="1" ht="13.5" customHeight="1">
      <c r="B77" s="210"/>
      <c r="C77" s="419"/>
    </row>
    <row r="78" spans="2:3" s="211" customFormat="1" ht="13.5" customHeight="1">
      <c r="B78" s="210"/>
      <c r="C78" s="419"/>
    </row>
    <row r="79" spans="2:3" s="211" customFormat="1" ht="13.5" customHeight="1">
      <c r="B79" s="210"/>
      <c r="C79" s="419"/>
    </row>
    <row r="80" spans="2:3" s="211" customFormat="1" ht="13.5" customHeight="1">
      <c r="B80" s="210"/>
      <c r="C80" s="419"/>
    </row>
    <row r="81" spans="2:18" s="211" customFormat="1">
      <c r="B81" s="210"/>
      <c r="C81" s="419"/>
    </row>
    <row r="82" spans="2:18" s="318" customFormat="1" ht="15" hidden="1">
      <c r="B82" s="315"/>
      <c r="C82" s="430"/>
      <c r="D82" s="431"/>
      <c r="E82" s="127">
        <v>0</v>
      </c>
      <c r="F82" s="127" t="s">
        <v>11</v>
      </c>
      <c r="G82" s="127" t="s">
        <v>11</v>
      </c>
      <c r="H82" s="431"/>
      <c r="I82" s="431"/>
      <c r="J82" s="431"/>
      <c r="K82" s="431"/>
      <c r="L82" s="431"/>
      <c r="M82" s="431"/>
      <c r="N82" s="431"/>
      <c r="O82" s="431"/>
      <c r="P82" s="431"/>
      <c r="Q82" s="431"/>
      <c r="R82" s="431"/>
    </row>
    <row r="83" spans="2:18" s="318" customFormat="1" ht="15" hidden="1">
      <c r="B83" s="315"/>
      <c r="C83" s="430"/>
      <c r="D83" s="431"/>
      <c r="E83" s="127">
        <v>30</v>
      </c>
      <c r="F83" s="127">
        <v>2012</v>
      </c>
      <c r="G83" s="127">
        <v>2013</v>
      </c>
      <c r="H83" s="125" t="s">
        <v>12</v>
      </c>
      <c r="I83" s="432">
        <v>1</v>
      </c>
      <c r="J83" s="431"/>
      <c r="K83" s="431"/>
      <c r="L83" s="431"/>
      <c r="M83" s="431"/>
      <c r="N83" s="431"/>
      <c r="O83" s="431"/>
      <c r="P83" s="431"/>
      <c r="Q83" s="431"/>
      <c r="R83" s="431"/>
    </row>
    <row r="84" spans="2:18" s="318" customFormat="1" ht="15" hidden="1">
      <c r="B84" s="315"/>
      <c r="C84" s="430"/>
      <c r="D84" s="431"/>
      <c r="E84" s="127">
        <v>60</v>
      </c>
      <c r="F84" s="127">
        <v>2013</v>
      </c>
      <c r="G84" s="127">
        <v>2014</v>
      </c>
      <c r="H84" s="127" t="s">
        <v>17</v>
      </c>
      <c r="I84" s="432">
        <v>2</v>
      </c>
      <c r="J84" s="431"/>
      <c r="K84" s="431"/>
      <c r="L84" s="431"/>
      <c r="M84" s="431"/>
      <c r="N84" s="431"/>
      <c r="O84" s="431"/>
      <c r="P84" s="431"/>
      <c r="Q84" s="431"/>
      <c r="R84" s="431"/>
    </row>
    <row r="85" spans="2:18" s="318" customFormat="1" ht="15" hidden="1">
      <c r="B85" s="315"/>
      <c r="C85" s="430"/>
      <c r="D85" s="431"/>
      <c r="E85" s="127">
        <v>90</v>
      </c>
      <c r="F85" s="127">
        <v>2014</v>
      </c>
      <c r="G85" s="127">
        <v>2015</v>
      </c>
      <c r="H85" s="127" t="s">
        <v>18</v>
      </c>
      <c r="I85" s="432">
        <v>3</v>
      </c>
      <c r="J85" s="138">
        <f>VLOOKUP(F7,H83:I86,2,FALSE)</f>
        <v>2</v>
      </c>
      <c r="K85" s="433">
        <v>1</v>
      </c>
      <c r="L85" s="127" t="s">
        <v>13</v>
      </c>
      <c r="M85" s="431">
        <v>270</v>
      </c>
      <c r="N85" s="434">
        <f>F6</f>
        <v>2026</v>
      </c>
      <c r="O85" s="431"/>
      <c r="P85" s="431"/>
      <c r="Q85" s="431"/>
      <c r="R85" s="431"/>
    </row>
    <row r="86" spans="2:18" s="318" customFormat="1" ht="15" hidden="1">
      <c r="B86" s="315"/>
      <c r="C86" s="430"/>
      <c r="D86" s="431"/>
      <c r="E86" s="127">
        <v>120</v>
      </c>
      <c r="F86" s="127">
        <v>2015</v>
      </c>
      <c r="G86" s="127">
        <v>2016</v>
      </c>
      <c r="H86" s="127" t="s">
        <v>16</v>
      </c>
      <c r="I86" s="432">
        <v>4</v>
      </c>
      <c r="J86" s="431"/>
      <c r="K86" s="433">
        <v>2</v>
      </c>
      <c r="L86" s="435" t="s">
        <v>14</v>
      </c>
      <c r="M86" s="431">
        <v>180</v>
      </c>
      <c r="N86" s="434">
        <f>N85</f>
        <v>2026</v>
      </c>
      <c r="O86" s="431"/>
      <c r="P86" s="431"/>
      <c r="Q86" s="431"/>
      <c r="R86" s="431"/>
    </row>
    <row r="87" spans="2:18" s="318" customFormat="1" ht="30" hidden="1">
      <c r="B87" s="315"/>
      <c r="C87" s="430"/>
      <c r="D87" s="431"/>
      <c r="E87" s="127">
        <v>150</v>
      </c>
      <c r="F87" s="127">
        <v>2016</v>
      </c>
      <c r="G87" s="431"/>
      <c r="H87" s="431"/>
      <c r="I87" s="431"/>
      <c r="J87" s="431"/>
      <c r="K87" s="436">
        <v>3</v>
      </c>
      <c r="L87" s="125" t="s">
        <v>15</v>
      </c>
      <c r="M87" s="431">
        <v>90</v>
      </c>
      <c r="N87" s="434">
        <f>N86</f>
        <v>2026</v>
      </c>
      <c r="O87" s="431"/>
      <c r="P87" s="431"/>
      <c r="Q87" s="431"/>
      <c r="R87" s="431"/>
    </row>
    <row r="88" spans="2:18" s="318" customFormat="1" ht="15" hidden="1">
      <c r="B88" s="315"/>
      <c r="C88" s="430"/>
      <c r="D88" s="431"/>
      <c r="E88" s="127">
        <v>180</v>
      </c>
      <c r="F88" s="431"/>
      <c r="G88" s="431"/>
      <c r="H88" s="431"/>
      <c r="I88" s="431"/>
      <c r="J88" s="431"/>
      <c r="K88" s="436">
        <v>4</v>
      </c>
      <c r="L88" s="431" t="s">
        <v>16</v>
      </c>
      <c r="M88" s="431">
        <v>360</v>
      </c>
      <c r="N88" s="434">
        <f>F6+1</f>
        <v>2027</v>
      </c>
      <c r="O88" s="431"/>
      <c r="P88" s="431"/>
      <c r="Q88" s="431"/>
      <c r="R88" s="431"/>
    </row>
    <row r="89" spans="2:18" s="318" customFormat="1" ht="15" hidden="1">
      <c r="B89" s="315"/>
      <c r="C89" s="430"/>
      <c r="D89" s="431"/>
      <c r="E89" s="127">
        <v>210</v>
      </c>
      <c r="F89" s="431"/>
      <c r="G89" s="431"/>
      <c r="H89" s="431"/>
      <c r="I89" s="431"/>
      <c r="J89" s="431"/>
      <c r="K89" s="436">
        <v>5</v>
      </c>
      <c r="L89" s="437" t="s">
        <v>12</v>
      </c>
      <c r="M89" s="431">
        <v>90</v>
      </c>
      <c r="N89" s="434">
        <f>N88</f>
        <v>2027</v>
      </c>
      <c r="O89" s="431"/>
      <c r="P89" s="431"/>
      <c r="Q89" s="431"/>
      <c r="R89" s="431"/>
    </row>
    <row r="90" spans="2:18" s="318" customFormat="1" ht="15" hidden="1">
      <c r="B90" s="315"/>
      <c r="C90" s="430"/>
      <c r="D90" s="431"/>
      <c r="E90" s="127">
        <v>240</v>
      </c>
      <c r="F90" s="431"/>
      <c r="G90" s="431"/>
      <c r="H90" s="431"/>
      <c r="I90" s="431"/>
      <c r="J90" s="431"/>
      <c r="K90" s="436"/>
      <c r="L90" s="125"/>
      <c r="M90" s="431"/>
      <c r="N90" s="431"/>
      <c r="O90" s="431"/>
      <c r="P90" s="431"/>
      <c r="Q90" s="431"/>
      <c r="R90" s="431"/>
    </row>
    <row r="91" spans="2:18" s="318" customFormat="1" ht="15" hidden="1">
      <c r="B91" s="315"/>
      <c r="C91" s="430"/>
      <c r="D91" s="431"/>
      <c r="E91" s="127">
        <v>270</v>
      </c>
      <c r="F91" s="431"/>
      <c r="G91" s="431"/>
      <c r="H91" s="431"/>
      <c r="I91" s="431"/>
      <c r="J91" s="431"/>
      <c r="K91" s="436"/>
      <c r="L91" s="125"/>
      <c r="M91" s="431"/>
      <c r="N91" s="431"/>
      <c r="O91" s="431"/>
      <c r="P91" s="431"/>
      <c r="Q91" s="431"/>
      <c r="R91" s="431"/>
    </row>
    <row r="92" spans="2:18" s="318" customFormat="1" ht="15" hidden="1">
      <c r="B92" s="315"/>
      <c r="C92" s="430"/>
      <c r="D92" s="431"/>
      <c r="E92" s="127">
        <v>300</v>
      </c>
      <c r="F92" s="431"/>
      <c r="G92" s="431"/>
      <c r="H92" s="431"/>
      <c r="I92" s="431"/>
      <c r="J92" s="431"/>
      <c r="K92" s="433"/>
      <c r="L92" s="435"/>
      <c r="M92" s="431"/>
      <c r="N92" s="431"/>
      <c r="O92" s="431"/>
      <c r="P92" s="431"/>
      <c r="Q92" s="431"/>
      <c r="R92" s="431"/>
    </row>
    <row r="93" spans="2:18" s="318" customFormat="1" ht="15" hidden="1">
      <c r="B93" s="315"/>
      <c r="C93" s="430"/>
      <c r="D93" s="431"/>
      <c r="E93" s="127">
        <v>330</v>
      </c>
      <c r="F93" s="431"/>
      <c r="G93" s="431"/>
      <c r="H93" s="431"/>
      <c r="I93" s="431"/>
      <c r="J93" s="431"/>
      <c r="K93" s="436"/>
      <c r="L93" s="125"/>
      <c r="M93" s="431"/>
      <c r="N93" s="431"/>
      <c r="O93" s="431"/>
      <c r="P93" s="431"/>
      <c r="Q93" s="431"/>
      <c r="R93" s="431"/>
    </row>
    <row r="94" spans="2:18" s="318" customFormat="1" ht="15" hidden="1">
      <c r="B94" s="315"/>
      <c r="C94" s="430"/>
      <c r="D94" s="431"/>
      <c r="E94" s="127">
        <v>360</v>
      </c>
      <c r="F94" s="431"/>
      <c r="G94" s="431"/>
      <c r="H94" s="431"/>
      <c r="I94" s="431"/>
      <c r="J94" s="431"/>
      <c r="K94" s="436"/>
      <c r="L94" s="125"/>
      <c r="M94" s="431"/>
      <c r="N94" s="431"/>
      <c r="O94" s="431"/>
      <c r="P94" s="431"/>
      <c r="Q94" s="431"/>
      <c r="R94" s="431"/>
    </row>
    <row r="95" spans="2:18" s="318" customFormat="1" ht="15" hidden="1">
      <c r="B95" s="315"/>
      <c r="C95" s="430"/>
      <c r="D95" s="431"/>
      <c r="E95" s="431"/>
      <c r="F95" s="431"/>
      <c r="G95" s="431"/>
      <c r="H95" s="431"/>
      <c r="I95" s="431"/>
      <c r="J95" s="431"/>
      <c r="K95" s="436"/>
      <c r="L95" s="437"/>
      <c r="M95" s="431"/>
      <c r="N95" s="431"/>
      <c r="O95" s="431"/>
      <c r="P95" s="431"/>
      <c r="Q95" s="431"/>
      <c r="R95" s="431"/>
    </row>
    <row r="96" spans="2:18" s="318" customFormat="1" ht="15" hidden="1">
      <c r="B96" s="315"/>
      <c r="C96" s="430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</row>
    <row r="97" spans="2:18" s="318" customFormat="1" ht="15" hidden="1">
      <c r="B97" s="315"/>
      <c r="C97" s="430"/>
      <c r="D97" s="431"/>
      <c r="E97" s="431"/>
      <c r="F97" s="431"/>
      <c r="G97" s="431"/>
      <c r="H97" s="431"/>
      <c r="I97" s="431"/>
      <c r="J97" s="431"/>
      <c r="K97" s="438"/>
      <c r="L97" s="439" t="str">
        <f>VLOOKUP(J85,K85:L95,2,FALSE)</f>
        <v>lipiec-grudzień</v>
      </c>
      <c r="M97" s="431"/>
      <c r="N97" s="431"/>
      <c r="O97" s="431"/>
      <c r="P97" s="431"/>
      <c r="Q97" s="431"/>
      <c r="R97" s="431"/>
    </row>
    <row r="98" spans="2:18" s="211" customFormat="1">
      <c r="B98" s="210"/>
      <c r="C98" s="419"/>
    </row>
    <row r="99" spans="2:18" s="211" customFormat="1">
      <c r="B99" s="210"/>
      <c r="C99" s="419"/>
    </row>
    <row r="100" spans="2:18" s="211" customFormat="1">
      <c r="B100" s="210"/>
      <c r="C100" s="419"/>
    </row>
    <row r="101" spans="2:18" s="211" customFormat="1">
      <c r="B101" s="210"/>
      <c r="C101" s="419"/>
    </row>
    <row r="102" spans="2:18" s="211" customFormat="1">
      <c r="B102" s="210"/>
      <c r="C102" s="419"/>
    </row>
    <row r="103" spans="2:18" s="211" customFormat="1">
      <c r="B103" s="210"/>
      <c r="C103" s="419"/>
    </row>
    <row r="104" spans="2:18" s="211" customFormat="1">
      <c r="B104" s="210"/>
      <c r="C104" s="419"/>
    </row>
    <row r="105" spans="2:18" s="211" customFormat="1">
      <c r="B105" s="210"/>
      <c r="C105" s="419"/>
    </row>
    <row r="106" spans="2:18" s="211" customFormat="1">
      <c r="B106" s="210"/>
      <c r="C106" s="419"/>
    </row>
    <row r="107" spans="2:18" s="211" customFormat="1">
      <c r="B107" s="210"/>
      <c r="C107" s="419"/>
    </row>
    <row r="108" spans="2:18" s="211" customFormat="1">
      <c r="B108" s="210"/>
      <c r="C108" s="419"/>
    </row>
    <row r="109" spans="2:18" s="211" customFormat="1">
      <c r="B109" s="210"/>
      <c r="C109" s="419"/>
    </row>
    <row r="110" spans="2:18" s="211" customFormat="1">
      <c r="B110" s="210"/>
      <c r="C110" s="419"/>
    </row>
    <row r="111" spans="2:18" s="211" customFormat="1">
      <c r="B111" s="210"/>
      <c r="C111" s="419"/>
    </row>
    <row r="112" spans="2:18" s="211" customFormat="1">
      <c r="B112" s="210"/>
      <c r="C112" s="419"/>
    </row>
    <row r="113" spans="2:3" s="211" customFormat="1">
      <c r="B113" s="210"/>
      <c r="C113" s="419"/>
    </row>
    <row r="114" spans="2:3" s="211" customFormat="1">
      <c r="B114" s="210"/>
      <c r="C114" s="419"/>
    </row>
    <row r="115" spans="2:3" s="211" customFormat="1">
      <c r="B115" s="210"/>
      <c r="C115" s="419"/>
    </row>
    <row r="116" spans="2:3" s="211" customFormat="1">
      <c r="B116" s="210"/>
      <c r="C116" s="419"/>
    </row>
    <row r="117" spans="2:3" s="211" customFormat="1">
      <c r="B117" s="210"/>
      <c r="C117" s="419"/>
    </row>
    <row r="118" spans="2:3" s="211" customFormat="1">
      <c r="B118" s="210"/>
      <c r="C118" s="419"/>
    </row>
    <row r="119" spans="2:3" s="211" customFormat="1">
      <c r="B119" s="210"/>
      <c r="C119" s="419"/>
    </row>
    <row r="120" spans="2:3" s="211" customFormat="1">
      <c r="B120" s="210"/>
      <c r="C120" s="419"/>
    </row>
    <row r="121" spans="2:3" s="211" customFormat="1">
      <c r="B121" s="210"/>
      <c r="C121" s="419"/>
    </row>
    <row r="122" spans="2:3" s="211" customFormat="1">
      <c r="B122" s="210"/>
      <c r="C122" s="419"/>
    </row>
    <row r="123" spans="2:3" s="211" customFormat="1">
      <c r="B123" s="210"/>
      <c r="C123" s="419"/>
    </row>
    <row r="124" spans="2:3" s="211" customFormat="1">
      <c r="B124" s="210"/>
      <c r="C124" s="419"/>
    </row>
    <row r="125" spans="2:3" s="211" customFormat="1">
      <c r="B125" s="210"/>
      <c r="C125" s="419"/>
    </row>
    <row r="126" spans="2:3" s="211" customFormat="1">
      <c r="B126" s="210"/>
      <c r="C126" s="419"/>
    </row>
    <row r="127" spans="2:3" s="211" customFormat="1">
      <c r="B127" s="210"/>
      <c r="C127" s="419"/>
    </row>
    <row r="128" spans="2:3" s="211" customFormat="1">
      <c r="B128" s="210"/>
      <c r="C128" s="419"/>
    </row>
    <row r="129" spans="2:3" s="211" customFormat="1">
      <c r="B129" s="210"/>
      <c r="C129" s="419"/>
    </row>
    <row r="130" spans="2:3" s="211" customFormat="1">
      <c r="B130" s="210"/>
      <c r="C130" s="419"/>
    </row>
    <row r="131" spans="2:3" s="211" customFormat="1">
      <c r="B131" s="210"/>
      <c r="C131" s="419"/>
    </row>
    <row r="132" spans="2:3" s="211" customFormat="1">
      <c r="B132" s="210"/>
      <c r="C132" s="419"/>
    </row>
    <row r="133" spans="2:3" s="211" customFormat="1">
      <c r="B133" s="210"/>
      <c r="C133" s="419"/>
    </row>
    <row r="134" spans="2:3" s="211" customFormat="1">
      <c r="B134" s="210"/>
      <c r="C134" s="419"/>
    </row>
    <row r="135" spans="2:3" s="211" customFormat="1">
      <c r="B135" s="210"/>
      <c r="C135" s="419"/>
    </row>
    <row r="136" spans="2:3" s="211" customFormat="1">
      <c r="B136" s="210"/>
      <c r="C136" s="419"/>
    </row>
    <row r="137" spans="2:3" s="211" customFormat="1">
      <c r="B137" s="210"/>
      <c r="C137" s="419"/>
    </row>
    <row r="138" spans="2:3" s="211" customFormat="1">
      <c r="B138" s="210"/>
      <c r="C138" s="419"/>
    </row>
    <row r="139" spans="2:3" s="211" customFormat="1">
      <c r="B139" s="210"/>
      <c r="C139" s="419"/>
    </row>
    <row r="140" spans="2:3" s="211" customFormat="1">
      <c r="B140" s="210"/>
      <c r="C140" s="419"/>
    </row>
    <row r="141" spans="2:3" s="211" customFormat="1">
      <c r="B141" s="210"/>
      <c r="C141" s="419"/>
    </row>
    <row r="142" spans="2:3" s="211" customFormat="1">
      <c r="B142" s="210"/>
      <c r="C142" s="419"/>
    </row>
    <row r="143" spans="2:3" s="211" customFormat="1">
      <c r="B143" s="210"/>
      <c r="C143" s="419"/>
    </row>
    <row r="144" spans="2:3" s="211" customFormat="1">
      <c r="B144" s="210"/>
      <c r="C144" s="419"/>
    </row>
    <row r="145" spans="2:3" s="211" customFormat="1">
      <c r="B145" s="210"/>
      <c r="C145" s="419"/>
    </row>
    <row r="146" spans="2:3" s="211" customFormat="1">
      <c r="B146" s="210"/>
      <c r="C146" s="419"/>
    </row>
    <row r="147" spans="2:3" s="211" customFormat="1">
      <c r="B147" s="210"/>
      <c r="C147" s="419"/>
    </row>
    <row r="148" spans="2:3" s="211" customFormat="1">
      <c r="B148" s="210"/>
      <c r="C148" s="419"/>
    </row>
    <row r="149" spans="2:3" s="211" customFormat="1">
      <c r="B149" s="210"/>
      <c r="C149" s="419"/>
    </row>
    <row r="150" spans="2:3" s="211" customFormat="1">
      <c r="B150" s="210"/>
      <c r="C150" s="419"/>
    </row>
    <row r="151" spans="2:3" s="211" customFormat="1">
      <c r="B151" s="210"/>
      <c r="C151" s="419"/>
    </row>
    <row r="152" spans="2:3" s="211" customFormat="1">
      <c r="B152" s="210"/>
      <c r="C152" s="419"/>
    </row>
    <row r="153" spans="2:3" s="211" customFormat="1">
      <c r="B153" s="210"/>
      <c r="C153" s="419"/>
    </row>
    <row r="154" spans="2:3" s="211" customFormat="1">
      <c r="B154" s="210"/>
      <c r="C154" s="419"/>
    </row>
    <row r="155" spans="2:3" s="211" customFormat="1">
      <c r="B155" s="210"/>
      <c r="C155" s="419"/>
    </row>
    <row r="156" spans="2:3" s="211" customFormat="1">
      <c r="B156" s="210"/>
      <c r="C156" s="419"/>
    </row>
    <row r="157" spans="2:3" s="211" customFormat="1">
      <c r="B157" s="210"/>
      <c r="C157" s="419"/>
    </row>
    <row r="158" spans="2:3" s="211" customFormat="1">
      <c r="B158" s="210"/>
      <c r="C158" s="419"/>
    </row>
    <row r="159" spans="2:3" s="211" customFormat="1">
      <c r="B159" s="210"/>
      <c r="C159" s="419"/>
    </row>
    <row r="160" spans="2:3" s="211" customFormat="1">
      <c r="B160" s="210"/>
      <c r="C160" s="419"/>
    </row>
    <row r="161" spans="2:3" s="211" customFormat="1">
      <c r="B161" s="210"/>
      <c r="C161" s="419"/>
    </row>
    <row r="162" spans="2:3" s="211" customFormat="1">
      <c r="B162" s="210"/>
      <c r="C162" s="419"/>
    </row>
    <row r="163" spans="2:3" s="211" customFormat="1">
      <c r="B163" s="210"/>
      <c r="C163" s="419"/>
    </row>
    <row r="164" spans="2:3" s="211" customFormat="1">
      <c r="B164" s="210"/>
      <c r="C164" s="419"/>
    </row>
    <row r="165" spans="2:3" s="211" customFormat="1">
      <c r="B165" s="210"/>
      <c r="C165" s="419"/>
    </row>
    <row r="166" spans="2:3" s="211" customFormat="1">
      <c r="B166" s="210"/>
      <c r="C166" s="419"/>
    </row>
    <row r="167" spans="2:3" s="211" customFormat="1">
      <c r="B167" s="210"/>
      <c r="C167" s="419"/>
    </row>
    <row r="168" spans="2:3" s="211" customFormat="1">
      <c r="B168" s="210"/>
      <c r="C168" s="419"/>
    </row>
    <row r="169" spans="2:3" s="211" customFormat="1">
      <c r="B169" s="210"/>
      <c r="C169" s="419"/>
    </row>
    <row r="170" spans="2:3" s="211" customFormat="1">
      <c r="B170" s="210"/>
      <c r="C170" s="419"/>
    </row>
    <row r="171" spans="2:3" s="211" customFormat="1">
      <c r="B171" s="210"/>
      <c r="C171" s="419"/>
    </row>
    <row r="172" spans="2:3" s="211" customFormat="1">
      <c r="B172" s="210"/>
      <c r="C172" s="419"/>
    </row>
    <row r="173" spans="2:3" s="211" customFormat="1">
      <c r="B173" s="210"/>
      <c r="C173" s="419"/>
    </row>
    <row r="174" spans="2:3" s="211" customFormat="1">
      <c r="B174" s="210"/>
      <c r="C174" s="419"/>
    </row>
    <row r="175" spans="2:3" s="211" customFormat="1">
      <c r="B175" s="210"/>
      <c r="C175" s="419"/>
    </row>
    <row r="176" spans="2:3" s="211" customFormat="1">
      <c r="B176" s="210"/>
      <c r="C176" s="419"/>
    </row>
    <row r="177" spans="2:3" s="211" customFormat="1">
      <c r="B177" s="210"/>
      <c r="C177" s="419"/>
    </row>
    <row r="178" spans="2:3" s="211" customFormat="1">
      <c r="B178" s="210"/>
      <c r="C178" s="419"/>
    </row>
    <row r="179" spans="2:3" s="211" customFormat="1">
      <c r="B179" s="210"/>
      <c r="C179" s="419"/>
    </row>
    <row r="180" spans="2:3" s="211" customFormat="1">
      <c r="B180" s="210"/>
      <c r="C180" s="419"/>
    </row>
    <row r="181" spans="2:3" s="211" customFormat="1">
      <c r="B181" s="210"/>
      <c r="C181" s="419"/>
    </row>
    <row r="182" spans="2:3" s="211" customFormat="1">
      <c r="B182" s="210"/>
      <c r="C182" s="419"/>
    </row>
    <row r="183" spans="2:3" s="211" customFormat="1">
      <c r="B183" s="210"/>
      <c r="C183" s="419"/>
    </row>
    <row r="184" spans="2:3" s="211" customFormat="1">
      <c r="B184" s="210"/>
      <c r="C184" s="419"/>
    </row>
    <row r="185" spans="2:3" s="211" customFormat="1">
      <c r="B185" s="210"/>
      <c r="C185" s="419"/>
    </row>
    <row r="186" spans="2:3" s="211" customFormat="1">
      <c r="B186" s="210"/>
      <c r="C186" s="419"/>
    </row>
    <row r="187" spans="2:3" s="211" customFormat="1">
      <c r="B187" s="210"/>
      <c r="C187" s="419"/>
    </row>
    <row r="188" spans="2:3" s="211" customFormat="1">
      <c r="B188" s="210"/>
      <c r="C188" s="419"/>
    </row>
    <row r="189" spans="2:3" s="211" customFormat="1">
      <c r="B189" s="210"/>
      <c r="C189" s="419"/>
    </row>
    <row r="190" spans="2:3" s="211" customFormat="1">
      <c r="B190" s="210"/>
      <c r="C190" s="419"/>
    </row>
    <row r="191" spans="2:3" s="211" customFormat="1">
      <c r="B191" s="210"/>
      <c r="C191" s="419"/>
    </row>
    <row r="192" spans="2:3" s="211" customFormat="1">
      <c r="B192" s="210"/>
      <c r="C192" s="419"/>
    </row>
    <row r="193" spans="2:3" s="211" customFormat="1">
      <c r="B193" s="210"/>
      <c r="C193" s="419"/>
    </row>
    <row r="194" spans="2:3" s="211" customFormat="1">
      <c r="B194" s="210"/>
      <c r="C194" s="419"/>
    </row>
    <row r="195" spans="2:3" s="211" customFormat="1">
      <c r="B195" s="210"/>
      <c r="C195" s="419"/>
    </row>
    <row r="196" spans="2:3" s="211" customFormat="1">
      <c r="B196" s="210"/>
      <c r="C196" s="419"/>
    </row>
    <row r="197" spans="2:3" s="211" customFormat="1">
      <c r="B197" s="210"/>
      <c r="C197" s="419"/>
    </row>
    <row r="198" spans="2:3" s="211" customFormat="1">
      <c r="B198" s="210"/>
      <c r="C198" s="419"/>
    </row>
    <row r="199" spans="2:3" s="211" customFormat="1">
      <c r="B199" s="210"/>
      <c r="C199" s="419"/>
    </row>
    <row r="200" spans="2:3" s="211" customFormat="1">
      <c r="B200" s="210"/>
      <c r="C200" s="419"/>
    </row>
    <row r="201" spans="2:3" s="211" customFormat="1">
      <c r="B201" s="210"/>
      <c r="C201" s="419"/>
    </row>
    <row r="202" spans="2:3" s="211" customFormat="1">
      <c r="B202" s="210"/>
      <c r="C202" s="419"/>
    </row>
    <row r="203" spans="2:3" s="211" customFormat="1">
      <c r="B203" s="210"/>
      <c r="C203" s="419"/>
    </row>
    <row r="204" spans="2:3" s="211" customFormat="1">
      <c r="B204" s="210"/>
      <c r="C204" s="419"/>
    </row>
    <row r="205" spans="2:3" s="211" customFormat="1">
      <c r="B205" s="210"/>
      <c r="C205" s="419"/>
    </row>
    <row r="206" spans="2:3" s="211" customFormat="1">
      <c r="B206" s="210"/>
      <c r="C206" s="419"/>
    </row>
    <row r="207" spans="2:3" s="211" customFormat="1">
      <c r="B207" s="210"/>
      <c r="C207" s="419"/>
    </row>
    <row r="208" spans="2:3" s="211" customFormat="1">
      <c r="B208" s="210"/>
      <c r="C208" s="419"/>
    </row>
    <row r="209" spans="2:3" s="211" customFormat="1">
      <c r="B209" s="210"/>
      <c r="C209" s="419"/>
    </row>
    <row r="210" spans="2:3" s="211" customFormat="1">
      <c r="B210" s="210"/>
      <c r="C210" s="419"/>
    </row>
    <row r="211" spans="2:3" s="211" customFormat="1">
      <c r="B211" s="210"/>
      <c r="C211" s="419"/>
    </row>
    <row r="212" spans="2:3" s="211" customFormat="1">
      <c r="B212" s="210"/>
      <c r="C212" s="419"/>
    </row>
    <row r="213" spans="2:3" s="211" customFormat="1">
      <c r="B213" s="210"/>
      <c r="C213" s="419"/>
    </row>
    <row r="214" spans="2:3" s="211" customFormat="1">
      <c r="B214" s="210"/>
      <c r="C214" s="419"/>
    </row>
    <row r="215" spans="2:3" s="211" customFormat="1">
      <c r="B215" s="210"/>
      <c r="C215" s="419"/>
    </row>
    <row r="216" spans="2:3" s="211" customFormat="1">
      <c r="B216" s="210"/>
      <c r="C216" s="419"/>
    </row>
    <row r="217" spans="2:3" s="211" customFormat="1">
      <c r="B217" s="210"/>
      <c r="C217" s="419"/>
    </row>
    <row r="218" spans="2:3" s="211" customFormat="1">
      <c r="B218" s="210"/>
      <c r="C218" s="419"/>
    </row>
    <row r="219" spans="2:3" s="211" customFormat="1">
      <c r="B219" s="210"/>
      <c r="C219" s="419"/>
    </row>
    <row r="220" spans="2:3" s="211" customFormat="1">
      <c r="B220" s="210"/>
      <c r="C220" s="419"/>
    </row>
    <row r="221" spans="2:3" s="211" customFormat="1">
      <c r="B221" s="210"/>
      <c r="C221" s="419"/>
    </row>
    <row r="222" spans="2:3" s="211" customFormat="1">
      <c r="B222" s="210"/>
      <c r="C222" s="419"/>
    </row>
    <row r="223" spans="2:3" s="211" customFormat="1">
      <c r="B223" s="210"/>
      <c r="C223" s="419"/>
    </row>
    <row r="224" spans="2:3" s="211" customFormat="1">
      <c r="B224" s="210"/>
      <c r="C224" s="419"/>
    </row>
    <row r="225" spans="2:3" s="211" customFormat="1">
      <c r="B225" s="210"/>
      <c r="C225" s="419"/>
    </row>
    <row r="226" spans="2:3" s="211" customFormat="1">
      <c r="B226" s="210"/>
      <c r="C226" s="419"/>
    </row>
    <row r="227" spans="2:3" s="211" customFormat="1">
      <c r="B227" s="210"/>
      <c r="C227" s="419"/>
    </row>
    <row r="228" spans="2:3" s="211" customFormat="1">
      <c r="B228" s="210"/>
      <c r="C228" s="419"/>
    </row>
    <row r="229" spans="2:3" s="211" customFormat="1">
      <c r="B229" s="210"/>
      <c r="C229" s="419"/>
    </row>
    <row r="230" spans="2:3" s="211" customFormat="1">
      <c r="B230" s="210"/>
      <c r="C230" s="419"/>
    </row>
    <row r="231" spans="2:3" s="211" customFormat="1">
      <c r="B231" s="210"/>
      <c r="C231" s="419"/>
    </row>
    <row r="232" spans="2:3" s="211" customFormat="1">
      <c r="B232" s="210"/>
      <c r="C232" s="419"/>
    </row>
    <row r="233" spans="2:3" s="211" customFormat="1">
      <c r="B233" s="210"/>
      <c r="C233" s="419"/>
    </row>
    <row r="234" spans="2:3" s="211" customFormat="1">
      <c r="B234" s="210"/>
      <c r="C234" s="419"/>
    </row>
    <row r="235" spans="2:3" s="211" customFormat="1">
      <c r="B235" s="210"/>
      <c r="C235" s="419"/>
    </row>
    <row r="236" spans="2:3" s="211" customFormat="1">
      <c r="B236" s="210"/>
      <c r="C236" s="419"/>
    </row>
    <row r="237" spans="2:3" s="211" customFormat="1">
      <c r="B237" s="210"/>
      <c r="C237" s="419"/>
    </row>
    <row r="238" spans="2:3" s="211" customFormat="1">
      <c r="B238" s="210"/>
      <c r="C238" s="419"/>
    </row>
    <row r="239" spans="2:3" s="211" customFormat="1">
      <c r="B239" s="210"/>
      <c r="C239" s="419"/>
    </row>
    <row r="240" spans="2:3" s="211" customFormat="1">
      <c r="B240" s="210"/>
      <c r="C240" s="419"/>
    </row>
    <row r="241" spans="2:3" s="211" customFormat="1">
      <c r="B241" s="210"/>
      <c r="C241" s="419"/>
    </row>
    <row r="242" spans="2:3" s="211" customFormat="1">
      <c r="B242" s="210"/>
      <c r="C242" s="419"/>
    </row>
    <row r="243" spans="2:3" s="211" customFormat="1">
      <c r="B243" s="210"/>
      <c r="C243" s="419"/>
    </row>
    <row r="244" spans="2:3" s="211" customFormat="1">
      <c r="B244" s="210"/>
      <c r="C244" s="419"/>
    </row>
    <row r="245" spans="2:3" s="211" customFormat="1">
      <c r="B245" s="210"/>
      <c r="C245" s="419"/>
    </row>
    <row r="246" spans="2:3" s="211" customFormat="1">
      <c r="B246" s="210"/>
      <c r="C246" s="419"/>
    </row>
    <row r="247" spans="2:3" s="211" customFormat="1">
      <c r="B247" s="210"/>
      <c r="C247" s="419"/>
    </row>
    <row r="248" spans="2:3" s="211" customFormat="1">
      <c r="B248" s="210"/>
      <c r="C248" s="419"/>
    </row>
    <row r="249" spans="2:3" s="211" customFormat="1">
      <c r="B249" s="210"/>
      <c r="C249" s="419"/>
    </row>
    <row r="250" spans="2:3" s="211" customFormat="1">
      <c r="B250" s="210"/>
      <c r="C250" s="419"/>
    </row>
    <row r="251" spans="2:3" s="211" customFormat="1">
      <c r="B251" s="210"/>
      <c r="C251" s="419"/>
    </row>
    <row r="252" spans="2:3" s="211" customFormat="1">
      <c r="B252" s="210"/>
      <c r="C252" s="419"/>
    </row>
    <row r="253" spans="2:3" s="211" customFormat="1">
      <c r="B253" s="210"/>
      <c r="C253" s="419"/>
    </row>
    <row r="254" spans="2:3" s="211" customFormat="1">
      <c r="B254" s="210"/>
      <c r="C254" s="419"/>
    </row>
    <row r="255" spans="2:3" s="211" customFormat="1">
      <c r="B255" s="210"/>
      <c r="C255" s="419"/>
    </row>
    <row r="256" spans="2:3" s="211" customFormat="1">
      <c r="B256" s="210"/>
      <c r="C256" s="419"/>
    </row>
    <row r="257" spans="2:3" s="211" customFormat="1">
      <c r="B257" s="210"/>
      <c r="C257" s="419"/>
    </row>
    <row r="258" spans="2:3" s="211" customFormat="1">
      <c r="B258" s="210"/>
      <c r="C258" s="419"/>
    </row>
    <row r="259" spans="2:3" s="211" customFormat="1">
      <c r="B259" s="210"/>
      <c r="C259" s="419"/>
    </row>
    <row r="260" spans="2:3" s="211" customFormat="1">
      <c r="B260" s="210"/>
      <c r="C260" s="419"/>
    </row>
    <row r="261" spans="2:3" s="211" customFormat="1">
      <c r="B261" s="210"/>
      <c r="C261" s="419"/>
    </row>
    <row r="262" spans="2:3" s="211" customFormat="1">
      <c r="B262" s="210"/>
      <c r="C262" s="419"/>
    </row>
    <row r="263" spans="2:3" s="211" customFormat="1">
      <c r="B263" s="210"/>
      <c r="C263" s="419"/>
    </row>
    <row r="264" spans="2:3" s="211" customFormat="1">
      <c r="B264" s="210"/>
      <c r="C264" s="419"/>
    </row>
    <row r="265" spans="2:3" s="211" customFormat="1">
      <c r="B265" s="210"/>
      <c r="C265" s="419"/>
    </row>
    <row r="266" spans="2:3" s="211" customFormat="1">
      <c r="B266" s="210"/>
      <c r="C266" s="419"/>
    </row>
    <row r="267" spans="2:3" s="211" customFormat="1">
      <c r="B267" s="210"/>
      <c r="C267" s="419"/>
    </row>
    <row r="268" spans="2:3" s="211" customFormat="1">
      <c r="B268" s="210"/>
      <c r="C268" s="419"/>
    </row>
    <row r="269" spans="2:3" s="211" customFormat="1">
      <c r="B269" s="210"/>
      <c r="C269" s="419"/>
    </row>
    <row r="270" spans="2:3" s="211" customFormat="1">
      <c r="B270" s="210"/>
      <c r="C270" s="419"/>
    </row>
    <row r="271" spans="2:3" s="211" customFormat="1">
      <c r="B271" s="210"/>
      <c r="C271" s="419"/>
    </row>
    <row r="272" spans="2:3" s="211" customFormat="1">
      <c r="B272" s="210"/>
      <c r="C272" s="419"/>
    </row>
    <row r="273" spans="2:3" s="211" customFormat="1">
      <c r="B273" s="210"/>
      <c r="C273" s="419"/>
    </row>
    <row r="274" spans="2:3" s="211" customFormat="1">
      <c r="B274" s="210"/>
      <c r="C274" s="419"/>
    </row>
    <row r="275" spans="2:3" s="211" customFormat="1">
      <c r="B275" s="210"/>
      <c r="C275" s="419"/>
    </row>
    <row r="276" spans="2:3" s="211" customFormat="1">
      <c r="B276" s="210"/>
      <c r="C276" s="419"/>
    </row>
    <row r="277" spans="2:3" s="211" customFormat="1">
      <c r="B277" s="210"/>
      <c r="C277" s="419"/>
    </row>
    <row r="278" spans="2:3" s="211" customFormat="1">
      <c r="B278" s="210"/>
      <c r="C278" s="419"/>
    </row>
    <row r="279" spans="2:3" s="211" customFormat="1">
      <c r="B279" s="210"/>
      <c r="C279" s="419"/>
    </row>
    <row r="280" spans="2:3" s="211" customFormat="1">
      <c r="B280" s="210"/>
      <c r="C280" s="419"/>
    </row>
    <row r="281" spans="2:3" s="211" customFormat="1">
      <c r="B281" s="210"/>
      <c r="C281" s="419"/>
    </row>
    <row r="282" spans="2:3" s="211" customFormat="1">
      <c r="B282" s="210"/>
      <c r="C282" s="419"/>
    </row>
    <row r="283" spans="2:3" s="211" customFormat="1">
      <c r="B283" s="210"/>
      <c r="C283" s="419"/>
    </row>
    <row r="284" spans="2:3" s="211" customFormat="1">
      <c r="B284" s="210"/>
      <c r="C284" s="419"/>
    </row>
    <row r="285" spans="2:3" s="211" customFormat="1">
      <c r="B285" s="210"/>
      <c r="C285" s="419"/>
    </row>
    <row r="286" spans="2:3" s="211" customFormat="1">
      <c r="B286" s="210"/>
      <c r="C286" s="419"/>
    </row>
    <row r="287" spans="2:3" s="211" customFormat="1">
      <c r="B287" s="210"/>
      <c r="C287" s="419"/>
    </row>
    <row r="288" spans="2:3" s="211" customFormat="1">
      <c r="B288" s="210"/>
      <c r="C288" s="419"/>
    </row>
    <row r="289" spans="2:3" s="211" customFormat="1">
      <c r="B289" s="210"/>
      <c r="C289" s="419"/>
    </row>
    <row r="290" spans="2:3" s="211" customFormat="1">
      <c r="B290" s="210"/>
      <c r="C290" s="419"/>
    </row>
    <row r="291" spans="2:3" s="211" customFormat="1">
      <c r="B291" s="210"/>
      <c r="C291" s="419"/>
    </row>
    <row r="292" spans="2:3" s="211" customFormat="1">
      <c r="B292" s="210"/>
      <c r="C292" s="419"/>
    </row>
    <row r="293" spans="2:3" s="211" customFormat="1">
      <c r="B293" s="210"/>
      <c r="C293" s="419"/>
    </row>
    <row r="294" spans="2:3" s="211" customFormat="1">
      <c r="B294" s="210"/>
      <c r="C294" s="419"/>
    </row>
    <row r="295" spans="2:3" s="211" customFormat="1">
      <c r="B295" s="210"/>
      <c r="C295" s="419"/>
    </row>
    <row r="296" spans="2:3" s="211" customFormat="1">
      <c r="B296" s="210"/>
      <c r="C296" s="419"/>
    </row>
    <row r="297" spans="2:3" s="211" customFormat="1">
      <c r="B297" s="210"/>
      <c r="C297" s="419"/>
    </row>
    <row r="298" spans="2:3" s="211" customFormat="1">
      <c r="B298" s="210"/>
      <c r="C298" s="419"/>
    </row>
    <row r="299" spans="2:3" s="211" customFormat="1">
      <c r="B299" s="210"/>
      <c r="C299" s="419"/>
    </row>
    <row r="300" spans="2:3" s="211" customFormat="1">
      <c r="B300" s="210"/>
      <c r="C300" s="419"/>
    </row>
    <row r="301" spans="2:3" s="211" customFormat="1">
      <c r="B301" s="210"/>
      <c r="C301" s="419"/>
    </row>
    <row r="302" spans="2:3" s="211" customFormat="1">
      <c r="B302" s="210"/>
      <c r="C302" s="419"/>
    </row>
    <row r="303" spans="2:3" s="211" customFormat="1">
      <c r="B303" s="210"/>
      <c r="C303" s="419"/>
    </row>
    <row r="304" spans="2:3" s="211" customFormat="1">
      <c r="B304" s="210"/>
      <c r="C304" s="419"/>
    </row>
    <row r="305" spans="2:3" s="211" customFormat="1">
      <c r="B305" s="210"/>
      <c r="C305" s="419"/>
    </row>
    <row r="306" spans="2:3" s="211" customFormat="1">
      <c r="B306" s="210"/>
      <c r="C306" s="419"/>
    </row>
    <row r="307" spans="2:3" s="211" customFormat="1">
      <c r="B307" s="210"/>
      <c r="C307" s="419"/>
    </row>
    <row r="308" spans="2:3" s="211" customFormat="1">
      <c r="B308" s="210"/>
      <c r="C308" s="419"/>
    </row>
    <row r="309" spans="2:3" s="211" customFormat="1">
      <c r="B309" s="210"/>
      <c r="C309" s="419"/>
    </row>
    <row r="310" spans="2:3" s="211" customFormat="1">
      <c r="B310" s="210"/>
      <c r="C310" s="419"/>
    </row>
    <row r="311" spans="2:3" s="211" customFormat="1">
      <c r="B311" s="210"/>
      <c r="C311" s="419"/>
    </row>
    <row r="312" spans="2:3" s="211" customFormat="1">
      <c r="B312" s="210"/>
      <c r="C312" s="419"/>
    </row>
    <row r="313" spans="2:3" s="211" customFormat="1">
      <c r="B313" s="210"/>
      <c r="C313" s="419"/>
    </row>
    <row r="314" spans="2:3" s="211" customFormat="1">
      <c r="B314" s="210"/>
      <c r="C314" s="419"/>
    </row>
    <row r="315" spans="2:3" s="211" customFormat="1">
      <c r="B315" s="210"/>
      <c r="C315" s="419"/>
    </row>
    <row r="316" spans="2:3" s="211" customFormat="1">
      <c r="B316" s="210"/>
      <c r="C316" s="419"/>
    </row>
    <row r="317" spans="2:3" s="211" customFormat="1">
      <c r="B317" s="210"/>
      <c r="C317" s="419"/>
    </row>
    <row r="318" spans="2:3" s="211" customFormat="1">
      <c r="B318" s="210"/>
      <c r="C318" s="419"/>
    </row>
    <row r="319" spans="2:3" s="211" customFormat="1">
      <c r="B319" s="210"/>
      <c r="C319" s="419"/>
    </row>
    <row r="320" spans="2:3" s="211" customFormat="1">
      <c r="B320" s="210"/>
      <c r="C320" s="419"/>
    </row>
  </sheetData>
  <sheetProtection password="CA55" sheet="1" objects="1" scenarios="1" formatCells="0"/>
  <mergeCells count="11">
    <mergeCell ref="K2:K3"/>
    <mergeCell ref="U11:W13"/>
    <mergeCell ref="B2:C2"/>
    <mergeCell ref="D2:F2"/>
    <mergeCell ref="I6:I7"/>
    <mergeCell ref="B5:B8"/>
    <mergeCell ref="C5:C7"/>
    <mergeCell ref="H6:H7"/>
    <mergeCell ref="J6:J7"/>
    <mergeCell ref="G3:I4"/>
    <mergeCell ref="J2:J4"/>
  </mergeCells>
  <phoneticPr fontId="0" type="noConversion"/>
  <conditionalFormatting sqref="D25:F25">
    <cfRule type="cellIs" dxfId="10" priority="1" stopIfTrue="1" operator="lessThan">
      <formula>0</formula>
    </cfRule>
  </conditionalFormatting>
  <pageMargins left="0.70866141732283472" right="0.70866141732283472" top="1.1417322834645669" bottom="0.74803149606299213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608"/>
  <sheetViews>
    <sheetView showGridLines="0" topLeftCell="A55" zoomScale="60" zoomScaleNormal="60" zoomScaleSheetLayoutView="50" workbookViewId="0">
      <selection activeCell="A81" sqref="A81:XFD81"/>
    </sheetView>
  </sheetViews>
  <sheetFormatPr defaultColWidth="9.140625" defaultRowHeight="12.75"/>
  <cols>
    <col min="1" max="1" width="6.28515625" style="95" customWidth="1"/>
    <col min="2" max="2" width="5.28515625" style="5" customWidth="1"/>
    <col min="3" max="3" width="48.7109375" style="5" customWidth="1"/>
    <col min="4" max="4" width="21.5703125" style="5" customWidth="1"/>
    <col min="5" max="6" width="24" style="5" customWidth="1"/>
    <col min="7" max="7" width="5.7109375" style="5" customWidth="1"/>
    <col min="8" max="8" width="53.28515625" style="5" customWidth="1"/>
    <col min="9" max="10" width="21" style="5" customWidth="1"/>
    <col min="11" max="11" width="20.5703125" style="5" customWidth="1"/>
    <col min="12" max="12" width="2.140625" style="95" customWidth="1"/>
    <col min="13" max="13" width="2.85546875" style="95" customWidth="1"/>
    <col min="14" max="14" width="3.140625" style="95" customWidth="1"/>
    <col min="15" max="15" width="7.5703125" style="95" customWidth="1"/>
    <col min="16" max="16" width="6.7109375" style="95" customWidth="1"/>
    <col min="17" max="19" width="9.140625" style="95"/>
    <col min="20" max="20" width="0" style="95" hidden="1" customWidth="1"/>
    <col min="21" max="21" width="8.5703125" style="95" hidden="1" customWidth="1"/>
    <col min="22" max="23" width="0" style="95" hidden="1" customWidth="1"/>
    <col min="24" max="46" width="9.140625" style="95"/>
    <col min="47" max="16384" width="9.140625" style="5"/>
  </cols>
  <sheetData>
    <row r="1" spans="2:17" s="95" customFormat="1"/>
    <row r="2" spans="2:17" ht="18" customHeight="1">
      <c r="B2" s="780" t="s">
        <v>240</v>
      </c>
      <c r="C2" s="780"/>
      <c r="D2" s="780"/>
      <c r="E2" s="780"/>
      <c r="F2" s="780"/>
      <c r="G2" s="785" t="str">
        <f>'1_RZIS_porównawczy'!D2</f>
        <v>wpisz tu nazwę firmy</v>
      </c>
      <c r="H2" s="785"/>
      <c r="I2" s="785"/>
      <c r="J2" s="785"/>
      <c r="K2" s="785"/>
    </row>
    <row r="3" spans="2:17" ht="14.1" customHeight="1">
      <c r="B3" s="774" t="s">
        <v>239</v>
      </c>
      <c r="C3" s="774"/>
      <c r="D3" s="777">
        <f>'1_RZIS_porównawczy'!D6</f>
        <v>2024</v>
      </c>
      <c r="E3" s="783">
        <f>'1_RZIS_porównawczy'!E6</f>
        <v>2025</v>
      </c>
      <c r="F3" s="262">
        <f>'1_RZIS_porównawczy'!F6</f>
        <v>2026</v>
      </c>
      <c r="G3" s="774" t="s">
        <v>238</v>
      </c>
      <c r="H3" s="774"/>
      <c r="I3" s="263">
        <f>D3</f>
        <v>2024</v>
      </c>
      <c r="J3" s="263">
        <f>E3</f>
        <v>2025</v>
      </c>
      <c r="K3" s="263">
        <f>F3</f>
        <v>2026</v>
      </c>
    </row>
    <row r="4" spans="2:17">
      <c r="B4" s="775" t="s">
        <v>130</v>
      </c>
      <c r="C4" s="776" t="s">
        <v>237</v>
      </c>
      <c r="D4" s="778"/>
      <c r="E4" s="784"/>
      <c r="F4" s="264" t="str">
        <f>'1_RZIS_porównawczy'!F7</f>
        <v>styczeń-czerwiec</v>
      </c>
      <c r="G4" s="775" t="s">
        <v>130</v>
      </c>
      <c r="H4" s="786" t="s">
        <v>236</v>
      </c>
      <c r="I4" s="781" t="s">
        <v>235</v>
      </c>
      <c r="J4" s="782"/>
      <c r="K4" s="264" t="str">
        <f>F4</f>
        <v>styczeń-czerwiec</v>
      </c>
    </row>
    <row r="5" spans="2:17">
      <c r="B5" s="775"/>
      <c r="C5" s="776"/>
      <c r="D5" s="772" t="str">
        <f>'1_RZIS_porównawczy'!D5</f>
        <v>okres ubiegły 1</v>
      </c>
      <c r="E5" s="772" t="str">
        <f>'1_RZIS_porównawczy'!E5</f>
        <v>okres ubiegły 2</v>
      </c>
      <c r="F5" s="772" t="str">
        <f>'1_RZIS_porównawczy'!F5</f>
        <v>okres bieżący</v>
      </c>
      <c r="G5" s="775"/>
      <c r="H5" s="786"/>
      <c r="I5" s="772" t="str">
        <f>D5</f>
        <v>okres ubiegły 1</v>
      </c>
      <c r="J5" s="772" t="str">
        <f>E5</f>
        <v>okres ubiegły 2</v>
      </c>
      <c r="K5" s="772" t="str">
        <f>F5</f>
        <v>okres bieżący</v>
      </c>
    </row>
    <row r="6" spans="2:17">
      <c r="B6" s="775"/>
      <c r="C6" s="776"/>
      <c r="D6" s="773"/>
      <c r="E6" s="773"/>
      <c r="F6" s="773"/>
      <c r="G6" s="775"/>
      <c r="H6" s="786"/>
      <c r="I6" s="773"/>
      <c r="J6" s="773"/>
      <c r="K6" s="773"/>
    </row>
    <row r="7" spans="2:17">
      <c r="B7" s="264">
        <v>1</v>
      </c>
      <c r="C7" s="264">
        <v>2</v>
      </c>
      <c r="D7" s="264">
        <v>3</v>
      </c>
      <c r="E7" s="264">
        <v>4</v>
      </c>
      <c r="F7" s="264">
        <v>5</v>
      </c>
      <c r="G7" s="264">
        <v>6</v>
      </c>
      <c r="H7" s="264">
        <v>7</v>
      </c>
      <c r="I7" s="264">
        <v>8</v>
      </c>
      <c r="J7" s="264">
        <v>9</v>
      </c>
      <c r="K7" s="264">
        <v>10</v>
      </c>
    </row>
    <row r="8" spans="2:17" ht="24.75" customHeight="1">
      <c r="B8" s="265" t="s">
        <v>234</v>
      </c>
      <c r="C8" s="265" t="s">
        <v>233</v>
      </c>
      <c r="D8" s="266">
        <f>D9+D14+D23+D27+D47</f>
        <v>0</v>
      </c>
      <c r="E8" s="266">
        <f>E9+E14+E23+E27+E47</f>
        <v>0</v>
      </c>
      <c r="F8" s="266">
        <f>F9+F14+F23+F27+F47</f>
        <v>0</v>
      </c>
      <c r="G8" s="265" t="s">
        <v>129</v>
      </c>
      <c r="H8" s="265" t="s">
        <v>232</v>
      </c>
      <c r="I8" s="267">
        <f>I9+I12+I14+I17+I18+I19+I10</f>
        <v>0</v>
      </c>
      <c r="J8" s="267">
        <f>J9+J12+J14+J17+J18+J19+J10</f>
        <v>0</v>
      </c>
      <c r="K8" s="267">
        <f>K9+K12+K14+K17+K18+K19+K10</f>
        <v>0</v>
      </c>
    </row>
    <row r="9" spans="2:17" ht="29.25" customHeight="1">
      <c r="B9" s="268" t="s">
        <v>181</v>
      </c>
      <c r="C9" s="269" t="s">
        <v>231</v>
      </c>
      <c r="D9" s="270">
        <f>D10+D11+D12+D13</f>
        <v>0</v>
      </c>
      <c r="E9" s="270">
        <f>E10+E11+E12+E13</f>
        <v>0</v>
      </c>
      <c r="F9" s="270">
        <f>F10+F11+F12+F13</f>
        <v>0</v>
      </c>
      <c r="G9" s="271" t="s">
        <v>181</v>
      </c>
      <c r="H9" s="272" t="s">
        <v>230</v>
      </c>
      <c r="I9" s="273">
        <v>0</v>
      </c>
      <c r="J9" s="273">
        <v>0</v>
      </c>
      <c r="K9" s="273">
        <v>0</v>
      </c>
      <c r="L9" s="779"/>
      <c r="M9" s="779"/>
      <c r="N9" s="779"/>
      <c r="O9" s="143"/>
    </row>
    <row r="10" spans="2:17" ht="20.100000000000001" customHeight="1">
      <c r="B10" s="264"/>
      <c r="C10" s="274" t="s">
        <v>229</v>
      </c>
      <c r="D10" s="273">
        <v>0</v>
      </c>
      <c r="E10" s="273">
        <v>0</v>
      </c>
      <c r="F10" s="273">
        <v>0</v>
      </c>
      <c r="G10" s="268" t="s">
        <v>173</v>
      </c>
      <c r="H10" s="272" t="s">
        <v>422</v>
      </c>
      <c r="I10" s="273">
        <v>0</v>
      </c>
      <c r="J10" s="273">
        <v>0</v>
      </c>
      <c r="K10" s="273">
        <v>0</v>
      </c>
      <c r="O10" s="763" t="s">
        <v>343</v>
      </c>
      <c r="P10" s="764"/>
      <c r="Q10" s="765"/>
    </row>
    <row r="11" spans="2:17" ht="25.5">
      <c r="B11" s="264"/>
      <c r="C11" s="274" t="s">
        <v>228</v>
      </c>
      <c r="D11" s="273">
        <v>0</v>
      </c>
      <c r="E11" s="273">
        <v>0</v>
      </c>
      <c r="F11" s="273">
        <v>0</v>
      </c>
      <c r="G11" s="264"/>
      <c r="H11" s="275" t="s">
        <v>424</v>
      </c>
      <c r="I11" s="276">
        <v>0</v>
      </c>
      <c r="J11" s="276">
        <v>0</v>
      </c>
      <c r="K11" s="276">
        <v>0</v>
      </c>
      <c r="O11" s="766"/>
      <c r="P11" s="767"/>
      <c r="Q11" s="768"/>
    </row>
    <row r="12" spans="2:17" ht="15">
      <c r="B12" s="264"/>
      <c r="C12" s="277" t="s">
        <v>227</v>
      </c>
      <c r="D12" s="273">
        <v>0</v>
      </c>
      <c r="E12" s="273">
        <v>0</v>
      </c>
      <c r="F12" s="273">
        <v>0</v>
      </c>
      <c r="G12" s="268" t="s">
        <v>156</v>
      </c>
      <c r="H12" s="278" t="s">
        <v>223</v>
      </c>
      <c r="I12" s="279">
        <v>0</v>
      </c>
      <c r="J12" s="279">
        <v>0</v>
      </c>
      <c r="K12" s="279">
        <v>0</v>
      </c>
      <c r="O12" s="769"/>
      <c r="P12" s="770"/>
      <c r="Q12" s="771"/>
    </row>
    <row r="13" spans="2:17" ht="21.75" customHeight="1">
      <c r="B13" s="264" t="s">
        <v>226</v>
      </c>
      <c r="C13" s="277" t="s">
        <v>225</v>
      </c>
      <c r="D13" s="273">
        <v>0</v>
      </c>
      <c r="E13" s="273">
        <v>0</v>
      </c>
      <c r="F13" s="273">
        <v>0</v>
      </c>
      <c r="G13" s="264"/>
      <c r="H13" s="280" t="s">
        <v>423</v>
      </c>
      <c r="I13" s="276">
        <v>0</v>
      </c>
      <c r="J13" s="276">
        <v>0</v>
      </c>
      <c r="K13" s="276">
        <v>0</v>
      </c>
    </row>
    <row r="14" spans="2:17" ht="15">
      <c r="B14" s="268" t="s">
        <v>173</v>
      </c>
      <c r="C14" s="281" t="s">
        <v>224</v>
      </c>
      <c r="D14" s="270">
        <f>D15+D21+D22</f>
        <v>0</v>
      </c>
      <c r="E14" s="270">
        <f>E15+E21+E22</f>
        <v>0</v>
      </c>
      <c r="F14" s="270">
        <f>F15+F21+F22</f>
        <v>0</v>
      </c>
      <c r="G14" s="268" t="s">
        <v>425</v>
      </c>
      <c r="H14" s="282" t="s">
        <v>428</v>
      </c>
      <c r="I14" s="279">
        <v>0</v>
      </c>
      <c r="J14" s="279">
        <v>0</v>
      </c>
      <c r="K14" s="279">
        <v>0</v>
      </c>
    </row>
    <row r="15" spans="2:17" ht="15">
      <c r="B15" s="264"/>
      <c r="C15" s="283" t="s">
        <v>222</v>
      </c>
      <c r="D15" s="284">
        <f>SUM(D16:D20)</f>
        <v>0</v>
      </c>
      <c r="E15" s="284">
        <f>SUM(E16:E20)</f>
        <v>0</v>
      </c>
      <c r="F15" s="284">
        <f>SUM(F16:F20)</f>
        <v>0</v>
      </c>
      <c r="G15" s="280" t="s">
        <v>429</v>
      </c>
      <c r="H15" s="280" t="s">
        <v>426</v>
      </c>
      <c r="I15" s="276">
        <v>0</v>
      </c>
      <c r="J15" s="276">
        <v>0</v>
      </c>
      <c r="K15" s="276">
        <v>0</v>
      </c>
    </row>
    <row r="16" spans="2:17" ht="15">
      <c r="B16" s="264"/>
      <c r="C16" s="285" t="s">
        <v>448</v>
      </c>
      <c r="D16" s="273">
        <v>0</v>
      </c>
      <c r="E16" s="273">
        <v>0</v>
      </c>
      <c r="F16" s="273">
        <v>0</v>
      </c>
      <c r="G16" s="280" t="s">
        <v>429</v>
      </c>
      <c r="H16" s="280" t="s">
        <v>427</v>
      </c>
      <c r="I16" s="276">
        <v>0</v>
      </c>
      <c r="J16" s="276">
        <v>0</v>
      </c>
      <c r="K16" s="276">
        <v>0</v>
      </c>
    </row>
    <row r="17" spans="2:11" ht="15">
      <c r="B17" s="264"/>
      <c r="C17" s="283" t="s">
        <v>220</v>
      </c>
      <c r="D17" s="273">
        <v>0</v>
      </c>
      <c r="E17" s="273">
        <v>0</v>
      </c>
      <c r="F17" s="273">
        <v>0</v>
      </c>
      <c r="G17" s="268" t="s">
        <v>188</v>
      </c>
      <c r="H17" s="282" t="s">
        <v>217</v>
      </c>
      <c r="I17" s="286">
        <v>0</v>
      </c>
      <c r="J17" s="286">
        <v>0</v>
      </c>
      <c r="K17" s="286">
        <v>0</v>
      </c>
    </row>
    <row r="18" spans="2:11" ht="15">
      <c r="B18" s="264"/>
      <c r="C18" s="274" t="s">
        <v>219</v>
      </c>
      <c r="D18" s="273">
        <v>0</v>
      </c>
      <c r="E18" s="273">
        <v>0</v>
      </c>
      <c r="F18" s="273">
        <v>0</v>
      </c>
      <c r="G18" s="268" t="s">
        <v>221</v>
      </c>
      <c r="H18" s="282" t="s">
        <v>214</v>
      </c>
      <c r="I18" s="284">
        <f>'1_RZIS_porównawczy'!D57</f>
        <v>0</v>
      </c>
      <c r="J18" s="284">
        <f>'1_RZIS_porównawczy'!E57</f>
        <v>0</v>
      </c>
      <c r="K18" s="284">
        <f>'1_RZIS_porównawczy'!F57</f>
        <v>0</v>
      </c>
    </row>
    <row r="19" spans="2:11" ht="15">
      <c r="B19" s="264"/>
      <c r="C19" s="274" t="s">
        <v>216</v>
      </c>
      <c r="D19" s="273">
        <v>0</v>
      </c>
      <c r="E19" s="273">
        <v>0</v>
      </c>
      <c r="F19" s="273">
        <v>0</v>
      </c>
      <c r="G19" s="268" t="s">
        <v>218</v>
      </c>
      <c r="H19" s="287" t="s">
        <v>211</v>
      </c>
      <c r="I19" s="286">
        <v>0</v>
      </c>
      <c r="J19" s="286">
        <v>0</v>
      </c>
      <c r="K19" s="286">
        <v>0</v>
      </c>
    </row>
    <row r="20" spans="2:11" ht="15">
      <c r="B20" s="264"/>
      <c r="C20" s="283" t="s">
        <v>215</v>
      </c>
      <c r="D20" s="273">
        <v>0</v>
      </c>
      <c r="E20" s="273">
        <v>0</v>
      </c>
      <c r="F20" s="273">
        <v>0</v>
      </c>
      <c r="G20" s="288" t="s">
        <v>184</v>
      </c>
      <c r="H20" s="289" t="s">
        <v>208</v>
      </c>
      <c r="I20" s="270">
        <f>I21+I29+I38+I62</f>
        <v>0</v>
      </c>
      <c r="J20" s="270">
        <f>J21+J29+J38+J62</f>
        <v>0</v>
      </c>
      <c r="K20" s="270">
        <f>K21+K29+K38+K62</f>
        <v>0</v>
      </c>
    </row>
    <row r="21" spans="2:11" ht="15">
      <c r="B21" s="264"/>
      <c r="C21" s="283" t="s">
        <v>213</v>
      </c>
      <c r="D21" s="273">
        <v>0</v>
      </c>
      <c r="E21" s="273">
        <v>0</v>
      </c>
      <c r="F21" s="273">
        <v>0</v>
      </c>
      <c r="G21" s="290" t="s">
        <v>181</v>
      </c>
      <c r="H21" s="291" t="s">
        <v>205</v>
      </c>
      <c r="I21" s="284">
        <f>I22+I23+I26</f>
        <v>0</v>
      </c>
      <c r="J21" s="284">
        <f>J22+J23+J26</f>
        <v>0</v>
      </c>
      <c r="K21" s="284">
        <f>K22+K23+K26</f>
        <v>0</v>
      </c>
    </row>
    <row r="22" spans="2:11" ht="15.75" customHeight="1">
      <c r="B22" s="264"/>
      <c r="C22" s="285" t="s">
        <v>212</v>
      </c>
      <c r="D22" s="276">
        <v>0</v>
      </c>
      <c r="E22" s="276">
        <v>0</v>
      </c>
      <c r="F22" s="276">
        <v>0</v>
      </c>
      <c r="G22" s="264"/>
      <c r="H22" s="277" t="s">
        <v>202</v>
      </c>
      <c r="I22" s="273">
        <v>0</v>
      </c>
      <c r="J22" s="273">
        <v>0</v>
      </c>
      <c r="K22" s="273">
        <v>0</v>
      </c>
    </row>
    <row r="23" spans="2:11" ht="15">
      <c r="B23" s="268" t="s">
        <v>156</v>
      </c>
      <c r="C23" s="272" t="s">
        <v>210</v>
      </c>
      <c r="D23" s="284">
        <f>D24+D25+D26</f>
        <v>0</v>
      </c>
      <c r="E23" s="284">
        <f>E24+E25+E26</f>
        <v>0</v>
      </c>
      <c r="F23" s="284">
        <f>F24+F25+F26</f>
        <v>0</v>
      </c>
      <c r="G23" s="292"/>
      <c r="H23" s="293" t="s">
        <v>200</v>
      </c>
      <c r="I23" s="284">
        <f>I24+I25</f>
        <v>0</v>
      </c>
      <c r="J23" s="284">
        <f>J24+J25</f>
        <v>0</v>
      </c>
      <c r="K23" s="284">
        <f>K24+K25</f>
        <v>0</v>
      </c>
    </row>
    <row r="24" spans="2:11" ht="15">
      <c r="B24" s="264"/>
      <c r="C24" s="283" t="s">
        <v>209</v>
      </c>
      <c r="D24" s="273">
        <v>0</v>
      </c>
      <c r="E24" s="273">
        <v>0</v>
      </c>
      <c r="F24" s="273">
        <v>0</v>
      </c>
      <c r="G24" s="264"/>
      <c r="H24" s="274" t="s">
        <v>199</v>
      </c>
      <c r="I24" s="273">
        <v>0</v>
      </c>
      <c r="J24" s="273">
        <v>0</v>
      </c>
      <c r="K24" s="273">
        <v>0</v>
      </c>
    </row>
    <row r="25" spans="2:11" ht="27" customHeight="1">
      <c r="B25" s="264"/>
      <c r="C25" s="285" t="s">
        <v>418</v>
      </c>
      <c r="D25" s="273">
        <v>0</v>
      </c>
      <c r="E25" s="273">
        <v>0</v>
      </c>
      <c r="F25" s="273">
        <v>0</v>
      </c>
      <c r="G25" s="264"/>
      <c r="H25" s="274" t="s">
        <v>198</v>
      </c>
      <c r="I25" s="273">
        <v>0</v>
      </c>
      <c r="J25" s="273">
        <v>0</v>
      </c>
      <c r="K25" s="273">
        <v>0</v>
      </c>
    </row>
    <row r="26" spans="2:11" ht="24.6" customHeight="1">
      <c r="B26" s="264"/>
      <c r="C26" s="294" t="s">
        <v>419</v>
      </c>
      <c r="D26" s="276">
        <v>0</v>
      </c>
      <c r="E26" s="276">
        <v>0</v>
      </c>
      <c r="F26" s="276">
        <v>0</v>
      </c>
      <c r="G26" s="292"/>
      <c r="H26" s="293" t="s">
        <v>197</v>
      </c>
      <c r="I26" s="284">
        <f>I27+I28</f>
        <v>0</v>
      </c>
      <c r="J26" s="284">
        <f>J27+J28</f>
        <v>0</v>
      </c>
      <c r="K26" s="284">
        <f>K27+K28</f>
        <v>0</v>
      </c>
    </row>
    <row r="27" spans="2:11" ht="15">
      <c r="B27" s="268" t="s">
        <v>135</v>
      </c>
      <c r="C27" s="272" t="s">
        <v>207</v>
      </c>
      <c r="D27" s="270">
        <f>D28+D29+D30+D46</f>
        <v>0</v>
      </c>
      <c r="E27" s="270">
        <f>E28+E29+E30+E46</f>
        <v>0</v>
      </c>
      <c r="F27" s="270">
        <f>F28+F29+F30+F46</f>
        <v>0</v>
      </c>
      <c r="G27" s="264"/>
      <c r="H27" s="283" t="s">
        <v>196</v>
      </c>
      <c r="I27" s="273">
        <v>0</v>
      </c>
      <c r="J27" s="273">
        <v>0</v>
      </c>
      <c r="K27" s="273">
        <v>0</v>
      </c>
    </row>
    <row r="28" spans="2:11" ht="15">
      <c r="B28" s="264"/>
      <c r="C28" s="283" t="s">
        <v>206</v>
      </c>
      <c r="D28" s="273">
        <v>0</v>
      </c>
      <c r="E28" s="273">
        <v>0</v>
      </c>
      <c r="F28" s="273">
        <v>0</v>
      </c>
      <c r="G28" s="264"/>
      <c r="H28" s="283" t="s">
        <v>195</v>
      </c>
      <c r="I28" s="273">
        <v>0</v>
      </c>
      <c r="J28" s="273">
        <v>0</v>
      </c>
      <c r="K28" s="273">
        <v>0</v>
      </c>
    </row>
    <row r="29" spans="2:11" ht="15">
      <c r="B29" s="264"/>
      <c r="C29" s="283" t="s">
        <v>204</v>
      </c>
      <c r="D29" s="273">
        <v>0</v>
      </c>
      <c r="E29" s="273">
        <v>0</v>
      </c>
      <c r="F29" s="273">
        <v>0</v>
      </c>
      <c r="G29" s="290" t="s">
        <v>173</v>
      </c>
      <c r="H29" s="291" t="s">
        <v>193</v>
      </c>
      <c r="I29" s="284">
        <f>I30+I32+I31</f>
        <v>0</v>
      </c>
      <c r="J29" s="284">
        <f>J30+J32+J31</f>
        <v>0</v>
      </c>
      <c r="K29" s="284">
        <f>K30+K32+K31</f>
        <v>0</v>
      </c>
    </row>
    <row r="30" spans="2:11" ht="20.100000000000001" customHeight="1">
      <c r="B30" s="264"/>
      <c r="C30" s="285" t="s">
        <v>203</v>
      </c>
      <c r="D30" s="284">
        <f>D31+D41+D36</f>
        <v>0</v>
      </c>
      <c r="E30" s="284">
        <f>E31+E41+E36</f>
        <v>0</v>
      </c>
      <c r="F30" s="284">
        <f>F31+F41+F36</f>
        <v>0</v>
      </c>
      <c r="G30" s="264"/>
      <c r="H30" s="285" t="s">
        <v>178</v>
      </c>
      <c r="I30" s="273">
        <v>0</v>
      </c>
      <c r="J30" s="273">
        <v>0</v>
      </c>
      <c r="K30" s="273">
        <v>0</v>
      </c>
    </row>
    <row r="31" spans="2:11" ht="27" customHeight="1">
      <c r="B31" s="264"/>
      <c r="C31" s="285" t="s">
        <v>201</v>
      </c>
      <c r="D31" s="284">
        <f>SUM(D32:D35)</f>
        <v>0</v>
      </c>
      <c r="E31" s="284">
        <f>SUM(E32:E35)</f>
        <v>0</v>
      </c>
      <c r="F31" s="284">
        <f>SUM(F32:F35)</f>
        <v>0</v>
      </c>
      <c r="G31" s="264"/>
      <c r="H31" s="275" t="s">
        <v>430</v>
      </c>
      <c r="I31" s="276">
        <v>0</v>
      </c>
      <c r="J31" s="276">
        <v>0</v>
      </c>
      <c r="K31" s="276">
        <v>0</v>
      </c>
    </row>
    <row r="32" spans="2:11" ht="16.5" customHeight="1">
      <c r="B32" s="264"/>
      <c r="C32" s="285" t="s">
        <v>194</v>
      </c>
      <c r="D32" s="273">
        <v>0</v>
      </c>
      <c r="E32" s="273">
        <v>0</v>
      </c>
      <c r="F32" s="273">
        <v>0</v>
      </c>
      <c r="G32" s="264"/>
      <c r="H32" s="285" t="s">
        <v>431</v>
      </c>
      <c r="I32" s="284">
        <f>I33+I34+I35+I37+I36</f>
        <v>0</v>
      </c>
      <c r="J32" s="284">
        <f>J33+J34+J35+J37+J36</f>
        <v>0</v>
      </c>
      <c r="K32" s="284">
        <f>K33+K34+K35+K37+K36</f>
        <v>0</v>
      </c>
    </row>
    <row r="33" spans="2:12" ht="16.5" customHeight="1">
      <c r="B33" s="264"/>
      <c r="C33" s="285" t="s">
        <v>192</v>
      </c>
      <c r="D33" s="273">
        <v>0</v>
      </c>
      <c r="E33" s="273">
        <v>0</v>
      </c>
      <c r="F33" s="273">
        <v>0</v>
      </c>
      <c r="G33" s="264"/>
      <c r="H33" s="285" t="s">
        <v>170</v>
      </c>
      <c r="I33" s="273">
        <v>0</v>
      </c>
      <c r="J33" s="273">
        <v>0</v>
      </c>
      <c r="K33" s="273">
        <v>0</v>
      </c>
    </row>
    <row r="34" spans="2:12" ht="15">
      <c r="B34" s="264"/>
      <c r="C34" s="285" t="s">
        <v>191</v>
      </c>
      <c r="D34" s="273">
        <v>0</v>
      </c>
      <c r="E34" s="273">
        <v>0</v>
      </c>
      <c r="F34" s="273">
        <v>0</v>
      </c>
      <c r="G34" s="295"/>
      <c r="H34" s="285" t="s">
        <v>186</v>
      </c>
      <c r="I34" s="273">
        <v>0</v>
      </c>
      <c r="J34" s="273">
        <v>0</v>
      </c>
      <c r="K34" s="273">
        <v>0</v>
      </c>
    </row>
    <row r="35" spans="2:12" ht="16.5" customHeight="1">
      <c r="B35" s="264"/>
      <c r="C35" s="285" t="s">
        <v>190</v>
      </c>
      <c r="D35" s="273">
        <v>0</v>
      </c>
      <c r="E35" s="273">
        <v>0</v>
      </c>
      <c r="F35" s="273">
        <v>0</v>
      </c>
      <c r="G35" s="291"/>
      <c r="H35" s="283" t="s">
        <v>169</v>
      </c>
      <c r="I35" s="286">
        <v>0</v>
      </c>
      <c r="J35" s="286">
        <v>0</v>
      </c>
      <c r="K35" s="286">
        <v>0</v>
      </c>
    </row>
    <row r="36" spans="2:12" ht="27" customHeight="1">
      <c r="B36" s="264"/>
      <c r="C36" s="296" t="s">
        <v>414</v>
      </c>
      <c r="D36" s="284">
        <f>SUM(D37:D40)</f>
        <v>0</v>
      </c>
      <c r="E36" s="284">
        <f>SUM(E37:E40)</f>
        <v>0</v>
      </c>
      <c r="F36" s="284">
        <f>SUM(F37:F40)</f>
        <v>0</v>
      </c>
      <c r="G36" s="291"/>
      <c r="H36" s="297" t="s">
        <v>437</v>
      </c>
      <c r="I36" s="276">
        <v>0</v>
      </c>
      <c r="J36" s="276">
        <v>0</v>
      </c>
      <c r="K36" s="276">
        <v>0</v>
      </c>
    </row>
    <row r="37" spans="2:12" ht="16.5" customHeight="1">
      <c r="B37" s="264"/>
      <c r="C37" s="298" t="s">
        <v>194</v>
      </c>
      <c r="D37" s="276">
        <v>0</v>
      </c>
      <c r="E37" s="276">
        <v>0</v>
      </c>
      <c r="F37" s="276">
        <v>0</v>
      </c>
      <c r="G37" s="264"/>
      <c r="H37" s="285" t="s">
        <v>436</v>
      </c>
      <c r="I37" s="273">
        <v>0</v>
      </c>
      <c r="J37" s="273">
        <v>0</v>
      </c>
      <c r="K37" s="273">
        <v>0</v>
      </c>
    </row>
    <row r="38" spans="2:12" ht="21.6" customHeight="1">
      <c r="B38" s="264"/>
      <c r="C38" s="299" t="s">
        <v>192</v>
      </c>
      <c r="D38" s="276">
        <v>0</v>
      </c>
      <c r="E38" s="276">
        <v>0</v>
      </c>
      <c r="F38" s="276">
        <v>0</v>
      </c>
      <c r="G38" s="268" t="s">
        <v>156</v>
      </c>
      <c r="H38" s="282" t="s">
        <v>182</v>
      </c>
      <c r="I38" s="270">
        <f>I39+I49+I61+I44</f>
        <v>0</v>
      </c>
      <c r="J38" s="270">
        <f>J39+J49+J61+J44</f>
        <v>0</v>
      </c>
      <c r="K38" s="270">
        <f>K39+K49+K61+K44</f>
        <v>0</v>
      </c>
    </row>
    <row r="39" spans="2:12" ht="20.100000000000001" customHeight="1">
      <c r="B39" s="264"/>
      <c r="C39" s="298" t="s">
        <v>191</v>
      </c>
      <c r="D39" s="276">
        <v>0</v>
      </c>
      <c r="E39" s="276">
        <v>0</v>
      </c>
      <c r="F39" s="276">
        <v>0</v>
      </c>
      <c r="G39" s="264"/>
      <c r="H39" s="285" t="s">
        <v>178</v>
      </c>
      <c r="I39" s="284">
        <f>I40+I43</f>
        <v>0</v>
      </c>
      <c r="J39" s="284">
        <f>J40+J43</f>
        <v>0</v>
      </c>
      <c r="K39" s="284">
        <f>K40+K43</f>
        <v>0</v>
      </c>
    </row>
    <row r="40" spans="2:12" ht="16.5" customHeight="1">
      <c r="B40" s="264"/>
      <c r="C40" s="298" t="s">
        <v>190</v>
      </c>
      <c r="D40" s="276">
        <v>0</v>
      </c>
      <c r="E40" s="276">
        <v>0</v>
      </c>
      <c r="F40" s="276">
        <v>0</v>
      </c>
      <c r="G40" s="264"/>
      <c r="H40" s="283" t="s">
        <v>435</v>
      </c>
      <c r="I40" s="284">
        <f>I41+I42</f>
        <v>0</v>
      </c>
      <c r="J40" s="284">
        <f>J41+J42</f>
        <v>0</v>
      </c>
      <c r="K40" s="284">
        <f>K41+K42</f>
        <v>0</v>
      </c>
    </row>
    <row r="41" spans="2:12" ht="16.5" customHeight="1">
      <c r="B41" s="264"/>
      <c r="C41" s="285" t="s">
        <v>415</v>
      </c>
      <c r="D41" s="284">
        <f>D42+D43+D44+D45</f>
        <v>0</v>
      </c>
      <c r="E41" s="284">
        <f>E42+E43+E44+E45</f>
        <v>0</v>
      </c>
      <c r="F41" s="284">
        <f>F42+F43+F44+F45</f>
        <v>0</v>
      </c>
      <c r="G41" s="264"/>
      <c r="H41" s="285" t="s">
        <v>167</v>
      </c>
      <c r="I41" s="273">
        <v>0</v>
      </c>
      <c r="J41" s="273">
        <v>0</v>
      </c>
      <c r="K41" s="273">
        <v>0</v>
      </c>
    </row>
    <row r="42" spans="2:12" ht="16.5" customHeight="1">
      <c r="B42" s="264"/>
      <c r="C42" s="285" t="s">
        <v>194</v>
      </c>
      <c r="D42" s="273">
        <v>0</v>
      </c>
      <c r="E42" s="273">
        <v>0</v>
      </c>
      <c r="F42" s="273">
        <v>0</v>
      </c>
      <c r="G42" s="300"/>
      <c r="H42" s="285" t="s">
        <v>166</v>
      </c>
      <c r="I42" s="273">
        <v>0</v>
      </c>
      <c r="J42" s="273">
        <v>0</v>
      </c>
      <c r="K42" s="273">
        <v>0</v>
      </c>
    </row>
    <row r="43" spans="2:12" ht="16.5" customHeight="1">
      <c r="B43" s="264"/>
      <c r="C43" s="285" t="s">
        <v>192</v>
      </c>
      <c r="D43" s="273">
        <v>0</v>
      </c>
      <c r="E43" s="273">
        <v>0</v>
      </c>
      <c r="F43" s="273">
        <v>0</v>
      </c>
      <c r="G43" s="264"/>
      <c r="H43" s="285" t="s">
        <v>168</v>
      </c>
      <c r="I43" s="273">
        <v>0</v>
      </c>
      <c r="J43" s="273">
        <v>0</v>
      </c>
      <c r="K43" s="273">
        <v>0</v>
      </c>
    </row>
    <row r="44" spans="2:12" ht="24.95" customHeight="1">
      <c r="B44" s="264"/>
      <c r="C44" s="285" t="s">
        <v>191</v>
      </c>
      <c r="D44" s="273">
        <v>0</v>
      </c>
      <c r="E44" s="273">
        <v>0</v>
      </c>
      <c r="F44" s="273">
        <v>0</v>
      </c>
      <c r="G44" s="299"/>
      <c r="H44" s="416" t="s">
        <v>432</v>
      </c>
      <c r="I44" s="284">
        <f>I45+I48</f>
        <v>0</v>
      </c>
      <c r="J44" s="284">
        <f>J45+J48</f>
        <v>0</v>
      </c>
      <c r="K44" s="710">
        <f>K45+K48</f>
        <v>0</v>
      </c>
      <c r="L44" s="144"/>
    </row>
    <row r="45" spans="2:12" ht="16.5" customHeight="1">
      <c r="B45" s="264"/>
      <c r="C45" s="285" t="s">
        <v>190</v>
      </c>
      <c r="D45" s="273">
        <v>0</v>
      </c>
      <c r="E45" s="273">
        <v>0</v>
      </c>
      <c r="F45" s="273">
        <v>0</v>
      </c>
      <c r="G45" s="298"/>
      <c r="H45" s="298" t="s">
        <v>435</v>
      </c>
      <c r="I45" s="284">
        <f>I46+I47</f>
        <v>0</v>
      </c>
      <c r="J45" s="284">
        <f>J46+J47</f>
        <v>0</v>
      </c>
      <c r="K45" s="284">
        <f>K46+K47</f>
        <v>0</v>
      </c>
    </row>
    <row r="46" spans="2:12" ht="15">
      <c r="B46" s="264"/>
      <c r="C46" s="285" t="s">
        <v>189</v>
      </c>
      <c r="D46" s="273">
        <v>0</v>
      </c>
      <c r="E46" s="273">
        <v>0</v>
      </c>
      <c r="F46" s="273">
        <v>0</v>
      </c>
      <c r="G46" s="298"/>
      <c r="H46" s="298" t="s">
        <v>167</v>
      </c>
      <c r="I46" s="276">
        <v>0</v>
      </c>
      <c r="J46" s="276">
        <v>0</v>
      </c>
      <c r="K46" s="276">
        <v>0</v>
      </c>
    </row>
    <row r="47" spans="2:12" ht="15">
      <c r="B47" s="268" t="s">
        <v>188</v>
      </c>
      <c r="C47" s="282" t="s">
        <v>187</v>
      </c>
      <c r="D47" s="284">
        <f>D48+D49</f>
        <v>0</v>
      </c>
      <c r="E47" s="284">
        <f>E48+E49</f>
        <v>0</v>
      </c>
      <c r="F47" s="284">
        <f>F48+F49</f>
        <v>0</v>
      </c>
      <c r="G47" s="298"/>
      <c r="H47" s="298" t="s">
        <v>166</v>
      </c>
      <c r="I47" s="276">
        <v>0</v>
      </c>
      <c r="J47" s="276">
        <v>0</v>
      </c>
      <c r="K47" s="276">
        <v>0</v>
      </c>
    </row>
    <row r="48" spans="2:12" ht="16.5" customHeight="1">
      <c r="B48" s="264"/>
      <c r="C48" s="283" t="s">
        <v>185</v>
      </c>
      <c r="D48" s="273">
        <v>0</v>
      </c>
      <c r="E48" s="273">
        <v>0</v>
      </c>
      <c r="F48" s="273">
        <v>0</v>
      </c>
      <c r="G48" s="298"/>
      <c r="H48" s="298" t="s">
        <v>168</v>
      </c>
      <c r="I48" s="276">
        <v>0</v>
      </c>
      <c r="J48" s="276">
        <v>0</v>
      </c>
      <c r="K48" s="276">
        <v>0</v>
      </c>
    </row>
    <row r="49" spans="2:11" ht="16.5" customHeight="1">
      <c r="B49" s="264"/>
      <c r="C49" s="283" t="s">
        <v>150</v>
      </c>
      <c r="D49" s="273">
        <v>0</v>
      </c>
      <c r="E49" s="273">
        <v>0</v>
      </c>
      <c r="F49" s="273">
        <v>0</v>
      </c>
      <c r="G49" s="264"/>
      <c r="H49" s="285" t="s">
        <v>431</v>
      </c>
      <c r="I49" s="284">
        <f>SUM(I50:I53)+SUM(I56:I60)</f>
        <v>0</v>
      </c>
      <c r="J49" s="284">
        <f>SUM(J50:J53)+SUM(J56:J60)</f>
        <v>0</v>
      </c>
      <c r="K49" s="284">
        <f>SUM(K50:K53)+SUM(K56:K60)</f>
        <v>0</v>
      </c>
    </row>
    <row r="50" spans="2:11" ht="15">
      <c r="B50" s="265" t="s">
        <v>184</v>
      </c>
      <c r="C50" s="268" t="s">
        <v>183</v>
      </c>
      <c r="D50" s="270">
        <f>D51+D57+D75+D92</f>
        <v>0</v>
      </c>
      <c r="E50" s="270">
        <f>E51+E57+E75+E92</f>
        <v>0</v>
      </c>
      <c r="F50" s="270">
        <f>F51+F57+F75+F92</f>
        <v>0</v>
      </c>
      <c r="G50" s="264"/>
      <c r="H50" s="283" t="s">
        <v>170</v>
      </c>
      <c r="I50" s="273">
        <v>0</v>
      </c>
      <c r="J50" s="273">
        <v>0</v>
      </c>
      <c r="K50" s="273">
        <v>0</v>
      </c>
    </row>
    <row r="51" spans="2:11" ht="15">
      <c r="B51" s="268" t="s">
        <v>181</v>
      </c>
      <c r="C51" s="272" t="s">
        <v>180</v>
      </c>
      <c r="D51" s="270">
        <f>SUM(D52:D56)</f>
        <v>0</v>
      </c>
      <c r="E51" s="270">
        <f>SUM(E52:E56)</f>
        <v>0</v>
      </c>
      <c r="F51" s="270">
        <f>SUM(F52:F56)</f>
        <v>0</v>
      </c>
      <c r="G51" s="264"/>
      <c r="H51" s="283" t="s">
        <v>433</v>
      </c>
      <c r="I51" s="273">
        <v>0</v>
      </c>
      <c r="J51" s="273">
        <v>0</v>
      </c>
      <c r="K51" s="273">
        <v>0</v>
      </c>
    </row>
    <row r="52" spans="2:11" ht="15">
      <c r="B52" s="264"/>
      <c r="C52" s="274" t="s">
        <v>179</v>
      </c>
      <c r="D52" s="273">
        <v>0</v>
      </c>
      <c r="E52" s="273">
        <v>0</v>
      </c>
      <c r="F52" s="273">
        <v>0</v>
      </c>
      <c r="G52" s="264"/>
      <c r="H52" s="285" t="s">
        <v>169</v>
      </c>
      <c r="I52" s="273">
        <v>0</v>
      </c>
      <c r="J52" s="273">
        <v>0</v>
      </c>
      <c r="K52" s="273">
        <v>0</v>
      </c>
    </row>
    <row r="53" spans="2:11" ht="15">
      <c r="B53" s="264"/>
      <c r="C53" s="274" t="s">
        <v>177</v>
      </c>
      <c r="D53" s="273">
        <v>0</v>
      </c>
      <c r="E53" s="273">
        <v>0</v>
      </c>
      <c r="F53" s="273">
        <v>0</v>
      </c>
      <c r="G53" s="264"/>
      <c r="H53" s="283" t="s">
        <v>434</v>
      </c>
      <c r="I53" s="284">
        <f>I54+I55</f>
        <v>0</v>
      </c>
      <c r="J53" s="284">
        <f>J54+J55</f>
        <v>0</v>
      </c>
      <c r="K53" s="284">
        <f>K54+K55</f>
        <v>0</v>
      </c>
    </row>
    <row r="54" spans="2:11" ht="15">
      <c r="B54" s="264"/>
      <c r="C54" s="283" t="s">
        <v>176</v>
      </c>
      <c r="D54" s="273">
        <v>0</v>
      </c>
      <c r="E54" s="273">
        <v>0</v>
      </c>
      <c r="F54" s="273">
        <v>0</v>
      </c>
      <c r="G54" s="264"/>
      <c r="H54" s="285" t="s">
        <v>167</v>
      </c>
      <c r="I54" s="273">
        <v>0</v>
      </c>
      <c r="J54" s="273">
        <v>0</v>
      </c>
      <c r="K54" s="273">
        <v>0</v>
      </c>
    </row>
    <row r="55" spans="2:11" ht="16.5" customHeight="1">
      <c r="B55" s="264"/>
      <c r="C55" s="283" t="s">
        <v>175</v>
      </c>
      <c r="D55" s="273">
        <v>0</v>
      </c>
      <c r="E55" s="273">
        <v>0</v>
      </c>
      <c r="F55" s="273">
        <v>0</v>
      </c>
      <c r="G55" s="264"/>
      <c r="H55" s="285" t="s">
        <v>166</v>
      </c>
      <c r="I55" s="273">
        <v>0</v>
      </c>
      <c r="J55" s="273">
        <v>0</v>
      </c>
      <c r="K55" s="273">
        <v>0</v>
      </c>
    </row>
    <row r="56" spans="2:11" ht="15">
      <c r="B56" s="264"/>
      <c r="C56" s="283" t="s">
        <v>174</v>
      </c>
      <c r="D56" s="273">
        <v>0</v>
      </c>
      <c r="E56" s="273">
        <v>0</v>
      </c>
      <c r="F56" s="273">
        <v>0</v>
      </c>
      <c r="G56" s="264"/>
      <c r="H56" s="277" t="s">
        <v>164</v>
      </c>
      <c r="I56" s="273">
        <v>0</v>
      </c>
      <c r="J56" s="273">
        <v>0</v>
      </c>
      <c r="K56" s="273">
        <v>0</v>
      </c>
    </row>
    <row r="57" spans="2:11" ht="15">
      <c r="B57" s="268" t="s">
        <v>173</v>
      </c>
      <c r="C57" s="281" t="s">
        <v>172</v>
      </c>
      <c r="D57" s="301">
        <f>D58+D68+D63</f>
        <v>0</v>
      </c>
      <c r="E57" s="301">
        <f>E58+E68+E63</f>
        <v>0</v>
      </c>
      <c r="F57" s="301">
        <f>F58+F68+F63</f>
        <v>0</v>
      </c>
      <c r="G57" s="264"/>
      <c r="H57" s="285" t="s">
        <v>162</v>
      </c>
      <c r="I57" s="273">
        <v>0</v>
      </c>
      <c r="J57" s="273">
        <v>0</v>
      </c>
      <c r="K57" s="273">
        <v>0</v>
      </c>
    </row>
    <row r="58" spans="2:11" ht="15">
      <c r="B58" s="264"/>
      <c r="C58" s="274" t="s">
        <v>171</v>
      </c>
      <c r="D58" s="284">
        <f>D59+D62</f>
        <v>0</v>
      </c>
      <c r="E58" s="284">
        <f>E59+E62</f>
        <v>0</v>
      </c>
      <c r="F58" s="284">
        <f>F59+F62</f>
        <v>0</v>
      </c>
      <c r="G58" s="264"/>
      <c r="H58" s="283" t="s">
        <v>160</v>
      </c>
      <c r="I58" s="273">
        <v>0</v>
      </c>
      <c r="J58" s="273">
        <v>0</v>
      </c>
      <c r="K58" s="273">
        <v>0</v>
      </c>
    </row>
    <row r="59" spans="2:11" ht="15">
      <c r="B59" s="264"/>
      <c r="C59" s="285" t="s">
        <v>165</v>
      </c>
      <c r="D59" s="284">
        <f>D60+D61</f>
        <v>0</v>
      </c>
      <c r="E59" s="284">
        <f>E60+E61</f>
        <v>0</v>
      </c>
      <c r="F59" s="284">
        <f>F60+F61</f>
        <v>0</v>
      </c>
      <c r="G59" s="264"/>
      <c r="H59" s="285" t="s">
        <v>159</v>
      </c>
      <c r="I59" s="273">
        <v>0</v>
      </c>
      <c r="J59" s="273">
        <v>0</v>
      </c>
      <c r="K59" s="273">
        <v>0</v>
      </c>
    </row>
    <row r="60" spans="2:11" ht="15">
      <c r="B60" s="264"/>
      <c r="C60" s="285" t="s">
        <v>163</v>
      </c>
      <c r="D60" s="273">
        <v>0</v>
      </c>
      <c r="E60" s="273">
        <v>0</v>
      </c>
      <c r="F60" s="273">
        <v>0</v>
      </c>
      <c r="G60" s="264"/>
      <c r="H60" s="283" t="s">
        <v>438</v>
      </c>
      <c r="I60" s="273">
        <v>0</v>
      </c>
      <c r="J60" s="273">
        <v>0</v>
      </c>
      <c r="K60" s="273">
        <v>0</v>
      </c>
    </row>
    <row r="61" spans="2:11" ht="15">
      <c r="B61" s="264"/>
      <c r="C61" s="285" t="s">
        <v>161</v>
      </c>
      <c r="D61" s="273">
        <v>0</v>
      </c>
      <c r="E61" s="273">
        <v>0</v>
      </c>
      <c r="F61" s="273">
        <v>0</v>
      </c>
      <c r="G61" s="264"/>
      <c r="H61" s="285" t="s">
        <v>439</v>
      </c>
      <c r="I61" s="273">
        <v>0</v>
      </c>
      <c r="J61" s="273">
        <v>0</v>
      </c>
      <c r="K61" s="273">
        <v>0</v>
      </c>
    </row>
    <row r="62" spans="2:11" ht="15">
      <c r="B62" s="264"/>
      <c r="C62" s="285" t="s">
        <v>168</v>
      </c>
      <c r="D62" s="273">
        <v>0</v>
      </c>
      <c r="E62" s="273">
        <v>0</v>
      </c>
      <c r="F62" s="273">
        <v>0</v>
      </c>
      <c r="G62" s="268" t="s">
        <v>135</v>
      </c>
      <c r="H62" s="282" t="s">
        <v>154</v>
      </c>
      <c r="I62" s="270">
        <f>I63+I64</f>
        <v>0</v>
      </c>
      <c r="J62" s="270">
        <f>J63+J64</f>
        <v>0</v>
      </c>
      <c r="K62" s="270">
        <f>K63+K64</f>
        <v>0</v>
      </c>
    </row>
    <row r="63" spans="2:11" ht="25.5">
      <c r="B63" s="264"/>
      <c r="C63" s="296" t="s">
        <v>416</v>
      </c>
      <c r="D63" s="284">
        <f>D64+D67</f>
        <v>0</v>
      </c>
      <c r="E63" s="284">
        <f>E64+E67</f>
        <v>0</v>
      </c>
      <c r="F63" s="284">
        <f>F64+F67</f>
        <v>0</v>
      </c>
      <c r="G63" s="264"/>
      <c r="H63" s="283" t="s">
        <v>152</v>
      </c>
      <c r="I63" s="273">
        <v>0</v>
      </c>
      <c r="J63" s="273">
        <v>0</v>
      </c>
      <c r="K63" s="273">
        <v>0</v>
      </c>
    </row>
    <row r="64" spans="2:11" ht="15">
      <c r="B64" s="264"/>
      <c r="C64" s="298" t="s">
        <v>165</v>
      </c>
      <c r="D64" s="284">
        <f>D65+D66</f>
        <v>0</v>
      </c>
      <c r="E64" s="284">
        <f>E65+E66</f>
        <v>0</v>
      </c>
      <c r="F64" s="284">
        <f>F65+F66</f>
        <v>0</v>
      </c>
      <c r="G64" s="302"/>
      <c r="H64" s="285" t="s">
        <v>150</v>
      </c>
      <c r="I64" s="284">
        <f>I65+I66</f>
        <v>0</v>
      </c>
      <c r="J64" s="284">
        <f>J65+J66</f>
        <v>0</v>
      </c>
      <c r="K64" s="284">
        <f>K65+K66</f>
        <v>0</v>
      </c>
    </row>
    <row r="65" spans="2:11" ht="15">
      <c r="B65" s="264"/>
      <c r="C65" s="298" t="s">
        <v>163</v>
      </c>
      <c r="D65" s="276">
        <v>0</v>
      </c>
      <c r="E65" s="276">
        <v>0</v>
      </c>
      <c r="F65" s="276">
        <v>0</v>
      </c>
      <c r="G65" s="264"/>
      <c r="H65" s="285" t="s">
        <v>149</v>
      </c>
      <c r="I65" s="273">
        <v>0</v>
      </c>
      <c r="J65" s="273">
        <v>0</v>
      </c>
      <c r="K65" s="273">
        <v>0</v>
      </c>
    </row>
    <row r="66" spans="2:11" ht="15">
      <c r="B66" s="264"/>
      <c r="C66" s="298" t="s">
        <v>161</v>
      </c>
      <c r="D66" s="276">
        <v>0</v>
      </c>
      <c r="E66" s="276">
        <v>0</v>
      </c>
      <c r="F66" s="276">
        <v>0</v>
      </c>
      <c r="G66" s="264"/>
      <c r="H66" s="285" t="s">
        <v>148</v>
      </c>
      <c r="I66" s="273">
        <v>0</v>
      </c>
      <c r="J66" s="273">
        <v>0</v>
      </c>
      <c r="K66" s="273">
        <v>0</v>
      </c>
    </row>
    <row r="67" spans="2:11" ht="15">
      <c r="B67" s="264"/>
      <c r="C67" s="298" t="s">
        <v>168</v>
      </c>
      <c r="D67" s="276">
        <v>0</v>
      </c>
      <c r="E67" s="276">
        <v>0</v>
      </c>
      <c r="F67" s="276">
        <v>0</v>
      </c>
      <c r="G67" s="791" t="s">
        <v>147</v>
      </c>
      <c r="H67" s="791"/>
      <c r="I67" s="303">
        <f>I8+I20</f>
        <v>0</v>
      </c>
      <c r="J67" s="303">
        <f>J8+J20</f>
        <v>0</v>
      </c>
      <c r="K67" s="303">
        <f>K8+K20</f>
        <v>0</v>
      </c>
    </row>
    <row r="68" spans="2:11" ht="18.600000000000001" customHeight="1">
      <c r="B68" s="264"/>
      <c r="C68" s="285" t="s">
        <v>293</v>
      </c>
      <c r="D68" s="284">
        <f>D69+D72+D73+D74</f>
        <v>0</v>
      </c>
      <c r="E68" s="284">
        <f>E69+E72+E73+E74</f>
        <v>0</v>
      </c>
      <c r="F68" s="284">
        <f>F69+F72+F73+F74</f>
        <v>0</v>
      </c>
      <c r="G68" s="794" t="s">
        <v>132</v>
      </c>
      <c r="H68" s="795"/>
      <c r="I68" s="304">
        <f>D96</f>
        <v>0</v>
      </c>
      <c r="J68" s="304">
        <f>E96</f>
        <v>0</v>
      </c>
      <c r="K68" s="304">
        <f>F96</f>
        <v>0</v>
      </c>
    </row>
    <row r="69" spans="2:11" ht="15">
      <c r="B69" s="264"/>
      <c r="C69" s="285" t="s">
        <v>165</v>
      </c>
      <c r="D69" s="284">
        <f>D70+D71</f>
        <v>0</v>
      </c>
      <c r="E69" s="284">
        <f>E70+E71</f>
        <v>0</v>
      </c>
      <c r="F69" s="284">
        <f>F70+F71</f>
        <v>0</v>
      </c>
      <c r="G69" s="305"/>
      <c r="H69" s="306"/>
      <c r="I69" s="306"/>
      <c r="J69" s="306"/>
      <c r="K69" s="307"/>
    </row>
    <row r="70" spans="2:11" ht="15">
      <c r="B70" s="264"/>
      <c r="C70" s="285" t="s">
        <v>163</v>
      </c>
      <c r="D70" s="273">
        <v>0</v>
      </c>
      <c r="E70" s="273">
        <v>0</v>
      </c>
      <c r="F70" s="273">
        <v>0</v>
      </c>
      <c r="G70" s="305"/>
      <c r="H70" s="306"/>
      <c r="I70" s="306"/>
      <c r="J70" s="306"/>
      <c r="K70" s="308"/>
    </row>
    <row r="71" spans="2:11" ht="15">
      <c r="B71" s="264"/>
      <c r="C71" s="285" t="s">
        <v>161</v>
      </c>
      <c r="D71" s="273">
        <v>0</v>
      </c>
      <c r="E71" s="273">
        <v>0</v>
      </c>
      <c r="F71" s="273">
        <v>0</v>
      </c>
      <c r="G71" s="305"/>
      <c r="H71" s="309"/>
      <c r="I71" s="306"/>
      <c r="J71" s="306"/>
      <c r="K71" s="308"/>
    </row>
    <row r="72" spans="2:11" ht="29.45" customHeight="1">
      <c r="B72" s="264"/>
      <c r="C72" s="285" t="s">
        <v>417</v>
      </c>
      <c r="D72" s="273">
        <v>0</v>
      </c>
      <c r="E72" s="273">
        <v>0</v>
      </c>
      <c r="F72" s="273">
        <v>0</v>
      </c>
      <c r="G72" s="305"/>
      <c r="H72" s="306"/>
      <c r="I72" s="306"/>
      <c r="J72" s="306"/>
      <c r="K72" s="308"/>
    </row>
    <row r="73" spans="2:11" ht="15">
      <c r="B73" s="264"/>
      <c r="C73" s="283" t="s">
        <v>158</v>
      </c>
      <c r="D73" s="273">
        <v>0</v>
      </c>
      <c r="E73" s="273">
        <v>0</v>
      </c>
      <c r="F73" s="273">
        <v>0</v>
      </c>
      <c r="G73" s="305"/>
      <c r="H73" s="306"/>
      <c r="I73" s="306"/>
      <c r="J73" s="306"/>
      <c r="K73" s="308"/>
    </row>
    <row r="74" spans="2:11" ht="16.5" customHeight="1">
      <c r="B74" s="264"/>
      <c r="C74" s="277" t="s">
        <v>157</v>
      </c>
      <c r="D74" s="273">
        <v>0</v>
      </c>
      <c r="E74" s="273">
        <v>0</v>
      </c>
      <c r="F74" s="273">
        <v>0</v>
      </c>
      <c r="G74" s="305"/>
      <c r="H74" s="306"/>
      <c r="I74" s="306"/>
      <c r="J74" s="306"/>
      <c r="K74" s="308"/>
    </row>
    <row r="75" spans="2:11" ht="15">
      <c r="B75" s="268" t="s">
        <v>156</v>
      </c>
      <c r="C75" s="282" t="s">
        <v>155</v>
      </c>
      <c r="D75" s="301">
        <f>D76+D91</f>
        <v>0</v>
      </c>
      <c r="E75" s="301">
        <f>E76+E91</f>
        <v>0</v>
      </c>
      <c r="F75" s="301">
        <f>F76+F91</f>
        <v>0</v>
      </c>
      <c r="G75" s="305"/>
      <c r="H75" s="306"/>
      <c r="I75" s="306"/>
      <c r="J75" s="306"/>
      <c r="K75" s="308"/>
    </row>
    <row r="76" spans="2:11" ht="15">
      <c r="B76" s="264"/>
      <c r="C76" s="285" t="s">
        <v>153</v>
      </c>
      <c r="D76" s="310">
        <f>D77+D82+D87</f>
        <v>0</v>
      </c>
      <c r="E76" s="310">
        <f>E77+E82+E87</f>
        <v>0</v>
      </c>
      <c r="F76" s="310">
        <f>F77+F82+F87</f>
        <v>0</v>
      </c>
      <c r="G76" s="305"/>
      <c r="H76" s="306"/>
      <c r="I76" s="306"/>
      <c r="J76" s="306"/>
      <c r="K76" s="308"/>
    </row>
    <row r="77" spans="2:11" ht="15">
      <c r="B77" s="264"/>
      <c r="C77" s="285" t="s">
        <v>151</v>
      </c>
      <c r="D77" s="284">
        <f>D78+D79+D80+D81</f>
        <v>0</v>
      </c>
      <c r="E77" s="284">
        <f>E78+E79+E80+E81</f>
        <v>0</v>
      </c>
      <c r="F77" s="284">
        <f>F78+F79+F80+F81</f>
        <v>0</v>
      </c>
      <c r="G77" s="306"/>
      <c r="H77" s="306"/>
      <c r="I77" s="306"/>
      <c r="J77" s="306"/>
      <c r="K77" s="308"/>
    </row>
    <row r="78" spans="2:11" ht="15">
      <c r="B78" s="264"/>
      <c r="C78" s="285" t="s">
        <v>144</v>
      </c>
      <c r="D78" s="273">
        <v>0</v>
      </c>
      <c r="E78" s="273">
        <v>0</v>
      </c>
      <c r="F78" s="273">
        <v>0</v>
      </c>
      <c r="G78" s="306"/>
      <c r="H78" s="311" t="s">
        <v>145</v>
      </c>
      <c r="I78" s="793" t="str">
        <f>IF(D96&lt;&gt;0,IF(D96&gt;0,"aktywa większe od pasywów","aktywa mniejsze od pasywów"),"")</f>
        <v/>
      </c>
      <c r="J78" s="793" t="str">
        <f>IF(E96&lt;&gt;0,IF(E96&gt;0,"aktywa większe od pasywów","aktywa mniejsze od pasywów"),"")</f>
        <v/>
      </c>
      <c r="K78" s="793" t="str">
        <f>IF(F96&lt;&gt;0,IF(F96&gt;0,"aktywa większe od pasywów","aktywa mniejsze od pasywów"),"")</f>
        <v/>
      </c>
    </row>
    <row r="79" spans="2:11" ht="15">
      <c r="B79" s="264"/>
      <c r="C79" s="283" t="s">
        <v>143</v>
      </c>
      <c r="D79" s="273">
        <v>0</v>
      </c>
      <c r="E79" s="273">
        <v>0</v>
      </c>
      <c r="F79" s="273">
        <v>0</v>
      </c>
      <c r="G79" s="306"/>
      <c r="H79" s="312"/>
      <c r="I79" s="793"/>
      <c r="J79" s="793"/>
      <c r="K79" s="793"/>
    </row>
    <row r="80" spans="2:11" ht="15.75">
      <c r="B80" s="264"/>
      <c r="C80" s="283" t="s">
        <v>142</v>
      </c>
      <c r="D80" s="273">
        <v>0</v>
      </c>
      <c r="E80" s="273">
        <v>0</v>
      </c>
      <c r="F80" s="273">
        <v>0</v>
      </c>
      <c r="G80" s="306"/>
      <c r="H80" s="313"/>
      <c r="I80" s="314" t="str">
        <f>IF(D96&lt;&gt;0,D96,"")</f>
        <v/>
      </c>
      <c r="J80" s="314" t="str">
        <f>IF(E96&lt;&gt;0,E96,"")</f>
        <v/>
      </c>
      <c r="K80" s="314" t="str">
        <f>IF(F96&lt;&gt;0,F96,"")</f>
        <v/>
      </c>
    </row>
    <row r="81" spans="2:23" ht="15.75">
      <c r="B81" s="264"/>
      <c r="C81" s="283" t="s">
        <v>141</v>
      </c>
      <c r="D81" s="273">
        <v>0</v>
      </c>
      <c r="E81" s="273">
        <v>0</v>
      </c>
      <c r="F81" s="273">
        <v>0</v>
      </c>
      <c r="G81" s="315"/>
      <c r="H81" s="312"/>
      <c r="I81" s="483">
        <f>I3</f>
        <v>2024</v>
      </c>
      <c r="J81" s="483">
        <f t="shared" ref="J81:K81" si="0">J3</f>
        <v>2025</v>
      </c>
      <c r="K81" s="483">
        <f t="shared" si="0"/>
        <v>2026</v>
      </c>
      <c r="L81" s="144"/>
      <c r="T81" s="91"/>
      <c r="U81" s="91"/>
      <c r="V81" s="91"/>
      <c r="W81" s="91"/>
    </row>
    <row r="82" spans="2:23" ht="15">
      <c r="B82" s="264"/>
      <c r="C82" s="283" t="s">
        <v>146</v>
      </c>
      <c r="D82" s="284">
        <f>D83+D84+D85+D86</f>
        <v>0</v>
      </c>
      <c r="E82" s="284">
        <f>E83+E84+E85+E86</f>
        <v>0</v>
      </c>
      <c r="F82" s="284">
        <f>F83+F84+F85+F86</f>
        <v>0</v>
      </c>
      <c r="G82" s="315"/>
      <c r="H82" s="792" t="s">
        <v>311</v>
      </c>
      <c r="I82" s="792"/>
      <c r="J82" s="792"/>
      <c r="K82" s="792"/>
      <c r="L82" s="144"/>
      <c r="T82" s="145">
        <f>IF(I78="",0,1)</f>
        <v>0</v>
      </c>
      <c r="U82" s="145">
        <f>IF(J78="",0,1)</f>
        <v>0</v>
      </c>
      <c r="V82" s="145">
        <f>IF(K78="",0,1)</f>
        <v>0</v>
      </c>
      <c r="W82" s="145">
        <f>T82+U82+V82</f>
        <v>0</v>
      </c>
    </row>
    <row r="83" spans="2:23" ht="15">
      <c r="B83" s="264"/>
      <c r="C83" s="285" t="s">
        <v>144</v>
      </c>
      <c r="D83" s="273">
        <v>0</v>
      </c>
      <c r="E83" s="273">
        <v>0</v>
      </c>
      <c r="F83" s="273">
        <v>0</v>
      </c>
      <c r="G83" s="315"/>
      <c r="H83" s="609" t="s">
        <v>312</v>
      </c>
      <c r="I83" s="316">
        <v>0</v>
      </c>
      <c r="J83" s="316">
        <v>0</v>
      </c>
      <c r="K83" s="316">
        <v>0</v>
      </c>
      <c r="L83" s="144"/>
      <c r="T83" s="91"/>
      <c r="U83" s="91"/>
      <c r="V83" s="91"/>
      <c r="W83" s="91"/>
    </row>
    <row r="84" spans="2:23" ht="15">
      <c r="B84" s="264"/>
      <c r="C84" s="283" t="s">
        <v>143</v>
      </c>
      <c r="D84" s="273">
        <v>0</v>
      </c>
      <c r="E84" s="273">
        <v>0</v>
      </c>
      <c r="F84" s="273">
        <v>0</v>
      </c>
      <c r="G84" s="315"/>
      <c r="H84" s="609" t="s">
        <v>313</v>
      </c>
      <c r="I84" s="316">
        <v>0</v>
      </c>
      <c r="J84" s="316">
        <v>0</v>
      </c>
      <c r="K84" s="316">
        <v>0</v>
      </c>
      <c r="L84" s="144"/>
      <c r="T84" s="91"/>
      <c r="U84" s="91"/>
      <c r="V84" s="91"/>
      <c r="W84" s="91"/>
    </row>
    <row r="85" spans="2:23" ht="15">
      <c r="B85" s="264"/>
      <c r="C85" s="283" t="s">
        <v>142</v>
      </c>
      <c r="D85" s="273">
        <v>0</v>
      </c>
      <c r="E85" s="273">
        <v>0</v>
      </c>
      <c r="F85" s="273">
        <v>0</v>
      </c>
      <c r="G85" s="315"/>
      <c r="H85" s="609" t="s">
        <v>314</v>
      </c>
      <c r="I85" s="317">
        <v>0</v>
      </c>
      <c r="J85" s="317">
        <v>0</v>
      </c>
      <c r="K85" s="317">
        <v>0</v>
      </c>
      <c r="L85" s="144"/>
    </row>
    <row r="86" spans="2:23" ht="30">
      <c r="B86" s="264"/>
      <c r="C86" s="283" t="s">
        <v>141</v>
      </c>
      <c r="D86" s="273">
        <v>0</v>
      </c>
      <c r="E86" s="273">
        <v>0</v>
      </c>
      <c r="F86" s="273">
        <v>0</v>
      </c>
      <c r="G86" s="315"/>
      <c r="H86" s="610" t="s">
        <v>315</v>
      </c>
      <c r="I86" s="317">
        <v>0</v>
      </c>
      <c r="J86" s="317">
        <v>0</v>
      </c>
      <c r="K86" s="317">
        <v>0</v>
      </c>
      <c r="L86" s="144"/>
    </row>
    <row r="87" spans="2:23" ht="30">
      <c r="B87" s="264"/>
      <c r="C87" s="283" t="s">
        <v>140</v>
      </c>
      <c r="D87" s="284">
        <f>SUM(D88:D90)</f>
        <v>0</v>
      </c>
      <c r="E87" s="284">
        <f>SUM(E88:E90)</f>
        <v>0</v>
      </c>
      <c r="F87" s="284">
        <f>SUM(F88:F90)</f>
        <v>0</v>
      </c>
      <c r="G87" s="315"/>
      <c r="H87" s="608" t="s">
        <v>468</v>
      </c>
      <c r="I87" s="647">
        <v>0</v>
      </c>
      <c r="J87" s="647">
        <v>0</v>
      </c>
      <c r="K87" s="647">
        <v>0</v>
      </c>
    </row>
    <row r="88" spans="2:23" ht="30">
      <c r="B88" s="264"/>
      <c r="C88" s="283" t="s">
        <v>139</v>
      </c>
      <c r="D88" s="273">
        <v>0</v>
      </c>
      <c r="E88" s="273">
        <v>0</v>
      </c>
      <c r="F88" s="273">
        <v>0</v>
      </c>
      <c r="G88" s="315"/>
      <c r="H88" s="608" t="s">
        <v>470</v>
      </c>
      <c r="I88" s="647">
        <v>0</v>
      </c>
      <c r="J88" s="647">
        <v>0</v>
      </c>
      <c r="K88" s="647">
        <v>0</v>
      </c>
    </row>
    <row r="89" spans="2:23" ht="18.600000000000001" customHeight="1">
      <c r="B89" s="264"/>
      <c r="C89" s="283" t="s">
        <v>138</v>
      </c>
      <c r="D89" s="273">
        <v>0</v>
      </c>
      <c r="E89" s="273">
        <v>0</v>
      </c>
      <c r="F89" s="273">
        <v>0</v>
      </c>
      <c r="G89" s="318"/>
      <c r="H89" s="796" t="s">
        <v>485</v>
      </c>
      <c r="I89" s="797"/>
      <c r="J89" s="798"/>
      <c r="K89" s="647">
        <v>0</v>
      </c>
    </row>
    <row r="90" spans="2:23" ht="15">
      <c r="B90" s="264"/>
      <c r="C90" s="283" t="s">
        <v>137</v>
      </c>
      <c r="D90" s="273">
        <v>0</v>
      </c>
      <c r="E90" s="273">
        <v>0</v>
      </c>
      <c r="F90" s="273">
        <v>0</v>
      </c>
      <c r="G90" s="305"/>
      <c r="H90" s="306"/>
      <c r="I90" s="306"/>
      <c r="J90" s="306"/>
      <c r="K90" s="308"/>
    </row>
    <row r="91" spans="2:23" ht="16.5" customHeight="1">
      <c r="B91" s="264"/>
      <c r="C91" s="283" t="s">
        <v>136</v>
      </c>
      <c r="D91" s="273">
        <v>0</v>
      </c>
      <c r="E91" s="273">
        <v>0</v>
      </c>
      <c r="F91" s="273">
        <v>0</v>
      </c>
      <c r="G91" s="305"/>
      <c r="H91" s="713" t="s">
        <v>518</v>
      </c>
      <c r="I91" s="711"/>
      <c r="J91" s="711"/>
      <c r="K91" s="712"/>
    </row>
    <row r="92" spans="2:23" ht="31.15" customHeight="1">
      <c r="B92" s="268" t="s">
        <v>135</v>
      </c>
      <c r="C92" s="282" t="s">
        <v>134</v>
      </c>
      <c r="D92" s="273">
        <v>0</v>
      </c>
      <c r="E92" s="273">
        <v>0</v>
      </c>
      <c r="F92" s="273">
        <v>0</v>
      </c>
      <c r="G92" s="305"/>
      <c r="H92" s="714" t="s">
        <v>519</v>
      </c>
      <c r="I92" s="718">
        <v>0</v>
      </c>
      <c r="J92" s="718">
        <v>0</v>
      </c>
      <c r="K92" s="718">
        <v>0</v>
      </c>
    </row>
    <row r="93" spans="2:23" ht="22.5" customHeight="1">
      <c r="B93" s="319" t="s">
        <v>420</v>
      </c>
      <c r="C93" s="320" t="s">
        <v>444</v>
      </c>
      <c r="D93" s="276">
        <v>0</v>
      </c>
      <c r="E93" s="276">
        <v>0</v>
      </c>
      <c r="F93" s="276">
        <v>0</v>
      </c>
      <c r="G93" s="305"/>
      <c r="H93" s="306"/>
      <c r="I93" s="306"/>
      <c r="J93" s="306"/>
      <c r="K93" s="308"/>
    </row>
    <row r="94" spans="2:23" ht="16.5" customHeight="1">
      <c r="B94" s="319" t="s">
        <v>421</v>
      </c>
      <c r="C94" s="320" t="s">
        <v>445</v>
      </c>
      <c r="D94" s="279">
        <v>0</v>
      </c>
      <c r="E94" s="279">
        <v>0</v>
      </c>
      <c r="F94" s="279">
        <v>0</v>
      </c>
      <c r="G94" s="305"/>
      <c r="H94" s="306"/>
      <c r="I94" s="306"/>
      <c r="J94" s="306"/>
      <c r="K94" s="308"/>
    </row>
    <row r="95" spans="2:23" ht="20.100000000000001" customHeight="1">
      <c r="B95" s="789" t="s">
        <v>133</v>
      </c>
      <c r="C95" s="790"/>
      <c r="D95" s="303">
        <f>D8+D50+D93+D94</f>
        <v>0</v>
      </c>
      <c r="E95" s="303">
        <f>E8+E50+E93+E94</f>
        <v>0</v>
      </c>
      <c r="F95" s="303">
        <f>F8+F50+F93+F94</f>
        <v>0</v>
      </c>
      <c r="G95" s="305"/>
      <c r="H95" s="306"/>
      <c r="I95" s="306"/>
      <c r="J95" s="306"/>
      <c r="K95" s="308"/>
    </row>
    <row r="96" spans="2:23" ht="18" customHeight="1">
      <c r="B96" s="794" t="s">
        <v>132</v>
      </c>
      <c r="C96" s="795"/>
      <c r="D96" s="321">
        <f>D95-I67</f>
        <v>0</v>
      </c>
      <c r="E96" s="321">
        <f>E95-J67</f>
        <v>0</v>
      </c>
      <c r="F96" s="321">
        <f>F95-K67</f>
        <v>0</v>
      </c>
      <c r="G96" s="322"/>
      <c r="H96" s="323"/>
      <c r="I96" s="323"/>
      <c r="J96" s="323"/>
      <c r="K96" s="324"/>
    </row>
    <row r="97" spans="2:10" s="95" customFormat="1" ht="17.25" customHeight="1">
      <c r="B97" s="787"/>
      <c r="C97" s="788"/>
    </row>
    <row r="98" spans="2:10" s="95" customFormat="1">
      <c r="E98" s="139"/>
      <c r="G98" s="140"/>
    </row>
    <row r="99" spans="2:10" s="95" customFormat="1">
      <c r="B99" s="141"/>
    </row>
    <row r="100" spans="2:10" s="95" customFormat="1"/>
    <row r="101" spans="2:10" s="95" customFormat="1"/>
    <row r="102" spans="2:10" s="95" customFormat="1">
      <c r="I102" s="142"/>
      <c r="J102" s="142"/>
    </row>
    <row r="103" spans="2:10" s="95" customFormat="1">
      <c r="I103" s="142"/>
      <c r="J103" s="142"/>
    </row>
    <row r="104" spans="2:10" s="95" customFormat="1">
      <c r="I104" s="142"/>
      <c r="J104" s="142"/>
    </row>
    <row r="105" spans="2:10" s="95" customFormat="1">
      <c r="I105" s="142"/>
      <c r="J105" s="142"/>
    </row>
    <row r="106" spans="2:10" s="95" customFormat="1">
      <c r="I106" s="142"/>
      <c r="J106" s="142"/>
    </row>
    <row r="107" spans="2:10" s="95" customFormat="1">
      <c r="I107" s="142"/>
      <c r="J107" s="142"/>
    </row>
    <row r="108" spans="2:10" s="95" customFormat="1">
      <c r="I108" s="142"/>
      <c r="J108" s="142"/>
    </row>
    <row r="109" spans="2:10" s="95" customFormat="1">
      <c r="I109" s="142"/>
      <c r="J109" s="142"/>
    </row>
    <row r="110" spans="2:10" s="95" customFormat="1">
      <c r="I110" s="142"/>
      <c r="J110" s="142"/>
    </row>
    <row r="111" spans="2:10" s="95" customFormat="1">
      <c r="I111" s="142"/>
      <c r="J111" s="142"/>
    </row>
    <row r="112" spans="2:10" s="95" customFormat="1">
      <c r="I112" s="142"/>
      <c r="J112" s="142"/>
    </row>
    <row r="113" spans="9:10" s="95" customFormat="1">
      <c r="I113" s="142"/>
      <c r="J113" s="142"/>
    </row>
    <row r="114" spans="9:10" s="95" customFormat="1">
      <c r="I114" s="142"/>
      <c r="J114" s="142"/>
    </row>
    <row r="115" spans="9:10" s="95" customFormat="1">
      <c r="I115" s="142"/>
      <c r="J115" s="142"/>
    </row>
    <row r="116" spans="9:10" s="95" customFormat="1">
      <c r="I116" s="142"/>
      <c r="J116" s="142"/>
    </row>
    <row r="117" spans="9:10" s="95" customFormat="1">
      <c r="I117" s="142"/>
      <c r="J117" s="142"/>
    </row>
    <row r="118" spans="9:10" s="95" customFormat="1">
      <c r="I118" s="142"/>
      <c r="J118" s="142"/>
    </row>
    <row r="119" spans="9:10" s="95" customFormat="1">
      <c r="I119" s="142"/>
      <c r="J119" s="142"/>
    </row>
    <row r="120" spans="9:10" s="95" customFormat="1">
      <c r="I120" s="142"/>
      <c r="J120" s="142"/>
    </row>
    <row r="121" spans="9:10" s="95" customFormat="1">
      <c r="I121" s="142"/>
      <c r="J121" s="142"/>
    </row>
    <row r="122" spans="9:10" s="95" customFormat="1">
      <c r="I122" s="142"/>
      <c r="J122" s="142"/>
    </row>
    <row r="123" spans="9:10" s="95" customFormat="1">
      <c r="I123" s="142"/>
      <c r="J123" s="142"/>
    </row>
    <row r="124" spans="9:10" s="95" customFormat="1">
      <c r="I124" s="142"/>
      <c r="J124" s="142"/>
    </row>
    <row r="125" spans="9:10" s="95" customFormat="1">
      <c r="I125" s="142"/>
      <c r="J125" s="142"/>
    </row>
    <row r="126" spans="9:10" s="95" customFormat="1">
      <c r="I126" s="142"/>
      <c r="J126" s="142"/>
    </row>
    <row r="127" spans="9:10" s="95" customFormat="1">
      <c r="I127" s="142"/>
      <c r="J127" s="142"/>
    </row>
    <row r="128" spans="9:10" s="95" customFormat="1">
      <c r="I128" s="142"/>
      <c r="J128" s="142"/>
    </row>
    <row r="129" spans="9:10" s="95" customFormat="1">
      <c r="I129" s="142"/>
      <c r="J129" s="142"/>
    </row>
    <row r="130" spans="9:10" s="95" customFormat="1">
      <c r="I130" s="142"/>
      <c r="J130" s="142"/>
    </row>
    <row r="131" spans="9:10" s="95" customFormat="1">
      <c r="I131" s="142"/>
      <c r="J131" s="142"/>
    </row>
    <row r="132" spans="9:10" s="95" customFormat="1">
      <c r="I132" s="142"/>
      <c r="J132" s="142"/>
    </row>
    <row r="133" spans="9:10" s="95" customFormat="1">
      <c r="I133" s="142"/>
      <c r="J133" s="142"/>
    </row>
    <row r="134" spans="9:10" s="95" customFormat="1">
      <c r="I134" s="142"/>
      <c r="J134" s="142"/>
    </row>
    <row r="135" spans="9:10" s="95" customFormat="1">
      <c r="I135" s="142"/>
      <c r="J135" s="142"/>
    </row>
    <row r="136" spans="9:10" s="95" customFormat="1">
      <c r="I136" s="142"/>
      <c r="J136" s="142"/>
    </row>
    <row r="137" spans="9:10" s="95" customFormat="1">
      <c r="I137" s="142"/>
      <c r="J137" s="142"/>
    </row>
    <row r="138" spans="9:10" s="95" customFormat="1">
      <c r="I138" s="142"/>
      <c r="J138" s="142"/>
    </row>
    <row r="139" spans="9:10" s="95" customFormat="1">
      <c r="I139" s="142"/>
      <c r="J139" s="142"/>
    </row>
    <row r="140" spans="9:10" s="95" customFormat="1">
      <c r="I140" s="142"/>
      <c r="J140" s="142"/>
    </row>
    <row r="141" spans="9:10" s="95" customFormat="1">
      <c r="I141" s="142"/>
      <c r="J141" s="142"/>
    </row>
    <row r="142" spans="9:10" s="95" customFormat="1">
      <c r="I142" s="142"/>
      <c r="J142" s="142"/>
    </row>
    <row r="143" spans="9:10" s="95" customFormat="1">
      <c r="I143" s="142"/>
      <c r="J143" s="142"/>
    </row>
    <row r="144" spans="9:10" s="95" customFormat="1">
      <c r="I144" s="142"/>
      <c r="J144" s="142"/>
    </row>
    <row r="145" spans="9:10" s="95" customFormat="1">
      <c r="I145" s="142"/>
      <c r="J145" s="142"/>
    </row>
    <row r="146" spans="9:10" s="95" customFormat="1">
      <c r="I146" s="142"/>
      <c r="J146" s="142"/>
    </row>
    <row r="147" spans="9:10" s="95" customFormat="1">
      <c r="I147" s="142"/>
      <c r="J147" s="142"/>
    </row>
    <row r="148" spans="9:10" s="95" customFormat="1">
      <c r="I148" s="142"/>
      <c r="J148" s="142"/>
    </row>
    <row r="149" spans="9:10" s="95" customFormat="1">
      <c r="I149" s="142"/>
      <c r="J149" s="142"/>
    </row>
    <row r="150" spans="9:10" s="95" customFormat="1">
      <c r="I150" s="142"/>
      <c r="J150" s="142"/>
    </row>
    <row r="151" spans="9:10" s="95" customFormat="1">
      <c r="I151" s="142"/>
      <c r="J151" s="142"/>
    </row>
    <row r="152" spans="9:10" s="95" customFormat="1">
      <c r="I152" s="142"/>
      <c r="J152" s="142"/>
    </row>
    <row r="153" spans="9:10" s="95" customFormat="1">
      <c r="I153" s="142"/>
      <c r="J153" s="142"/>
    </row>
    <row r="154" spans="9:10" s="95" customFormat="1">
      <c r="I154" s="142"/>
      <c r="J154" s="142"/>
    </row>
    <row r="155" spans="9:10" s="95" customFormat="1">
      <c r="I155" s="142"/>
      <c r="J155" s="142"/>
    </row>
    <row r="156" spans="9:10" s="95" customFormat="1">
      <c r="I156" s="142"/>
      <c r="J156" s="142"/>
    </row>
    <row r="157" spans="9:10" s="95" customFormat="1">
      <c r="I157" s="142"/>
      <c r="J157" s="142"/>
    </row>
    <row r="158" spans="9:10" s="95" customFormat="1">
      <c r="I158" s="142"/>
      <c r="J158" s="142"/>
    </row>
    <row r="159" spans="9:10" s="95" customFormat="1">
      <c r="I159" s="142"/>
      <c r="J159" s="142"/>
    </row>
    <row r="160" spans="9:10" s="95" customFormat="1">
      <c r="I160" s="142"/>
      <c r="J160" s="142"/>
    </row>
    <row r="161" spans="9:10" s="95" customFormat="1">
      <c r="I161" s="142"/>
      <c r="J161" s="142"/>
    </row>
    <row r="162" spans="9:10" s="95" customFormat="1">
      <c r="I162" s="142"/>
      <c r="J162" s="142"/>
    </row>
    <row r="163" spans="9:10" s="95" customFormat="1">
      <c r="I163" s="142"/>
      <c r="J163" s="142"/>
    </row>
    <row r="164" spans="9:10" s="95" customFormat="1">
      <c r="I164" s="142"/>
      <c r="J164" s="142"/>
    </row>
    <row r="165" spans="9:10" s="95" customFormat="1">
      <c r="I165" s="142"/>
      <c r="J165" s="142"/>
    </row>
    <row r="166" spans="9:10" s="95" customFormat="1">
      <c r="I166" s="142"/>
      <c r="J166" s="142"/>
    </row>
    <row r="167" spans="9:10" s="95" customFormat="1">
      <c r="I167" s="142"/>
      <c r="J167" s="142"/>
    </row>
    <row r="168" spans="9:10" s="95" customFormat="1">
      <c r="I168" s="142"/>
      <c r="J168" s="142"/>
    </row>
    <row r="169" spans="9:10" s="95" customFormat="1">
      <c r="I169" s="142"/>
      <c r="J169" s="142"/>
    </row>
    <row r="170" spans="9:10" s="95" customFormat="1">
      <c r="I170" s="142"/>
      <c r="J170" s="142"/>
    </row>
    <row r="171" spans="9:10" s="95" customFormat="1">
      <c r="I171" s="142"/>
      <c r="J171" s="142"/>
    </row>
    <row r="172" spans="9:10" s="95" customFormat="1">
      <c r="I172" s="142"/>
      <c r="J172" s="142"/>
    </row>
    <row r="173" spans="9:10" s="95" customFormat="1">
      <c r="I173" s="142"/>
      <c r="J173" s="142"/>
    </row>
    <row r="174" spans="9:10" s="95" customFormat="1">
      <c r="I174" s="142"/>
      <c r="J174" s="142"/>
    </row>
    <row r="175" spans="9:10" s="95" customFormat="1">
      <c r="I175" s="142"/>
      <c r="J175" s="142"/>
    </row>
    <row r="176" spans="9:10" s="95" customFormat="1">
      <c r="I176" s="142"/>
      <c r="J176" s="142"/>
    </row>
    <row r="177" spans="9:10" s="95" customFormat="1">
      <c r="I177" s="142"/>
      <c r="J177" s="142"/>
    </row>
    <row r="178" spans="9:10" s="95" customFormat="1">
      <c r="I178" s="142"/>
      <c r="J178" s="142"/>
    </row>
    <row r="179" spans="9:10" s="95" customFormat="1">
      <c r="I179" s="142"/>
      <c r="J179" s="142"/>
    </row>
    <row r="180" spans="9:10" s="95" customFormat="1">
      <c r="I180" s="142"/>
      <c r="J180" s="142"/>
    </row>
    <row r="181" spans="9:10" s="95" customFormat="1">
      <c r="I181" s="142"/>
      <c r="J181" s="142"/>
    </row>
    <row r="182" spans="9:10" s="95" customFormat="1">
      <c r="I182" s="142"/>
      <c r="J182" s="142"/>
    </row>
    <row r="183" spans="9:10" s="95" customFormat="1">
      <c r="I183" s="142"/>
      <c r="J183" s="142"/>
    </row>
    <row r="184" spans="9:10" s="95" customFormat="1">
      <c r="I184" s="142"/>
      <c r="J184" s="142"/>
    </row>
    <row r="185" spans="9:10" s="95" customFormat="1">
      <c r="I185" s="142"/>
      <c r="J185" s="142"/>
    </row>
    <row r="186" spans="9:10" s="95" customFormat="1">
      <c r="I186" s="142"/>
      <c r="J186" s="142"/>
    </row>
    <row r="187" spans="9:10" s="95" customFormat="1">
      <c r="I187" s="142"/>
      <c r="J187" s="142"/>
    </row>
    <row r="188" spans="9:10" s="95" customFormat="1">
      <c r="I188" s="142"/>
      <c r="J188" s="142"/>
    </row>
    <row r="189" spans="9:10" s="95" customFormat="1">
      <c r="I189" s="142"/>
      <c r="J189" s="142"/>
    </row>
    <row r="190" spans="9:10" s="95" customFormat="1">
      <c r="I190" s="142"/>
      <c r="J190" s="142"/>
    </row>
    <row r="191" spans="9:10" s="95" customFormat="1">
      <c r="I191" s="142"/>
      <c r="J191" s="142"/>
    </row>
    <row r="192" spans="9:10" s="95" customFormat="1">
      <c r="I192" s="142"/>
      <c r="J192" s="142"/>
    </row>
    <row r="193" spans="9:10" s="95" customFormat="1">
      <c r="I193" s="142"/>
      <c r="J193" s="142"/>
    </row>
    <row r="194" spans="9:10" s="95" customFormat="1">
      <c r="I194" s="142"/>
      <c r="J194" s="142"/>
    </row>
    <row r="195" spans="9:10" s="95" customFormat="1">
      <c r="I195" s="142"/>
      <c r="J195" s="142"/>
    </row>
    <row r="196" spans="9:10" s="95" customFormat="1">
      <c r="I196" s="142"/>
      <c r="J196" s="142"/>
    </row>
    <row r="197" spans="9:10" s="95" customFormat="1">
      <c r="I197" s="142"/>
      <c r="J197" s="142"/>
    </row>
    <row r="198" spans="9:10" s="95" customFormat="1">
      <c r="I198" s="142"/>
      <c r="J198" s="142"/>
    </row>
    <row r="199" spans="9:10" s="95" customFormat="1">
      <c r="I199" s="142"/>
      <c r="J199" s="142"/>
    </row>
    <row r="200" spans="9:10" s="95" customFormat="1">
      <c r="I200" s="142"/>
      <c r="J200" s="142"/>
    </row>
    <row r="201" spans="9:10" s="95" customFormat="1">
      <c r="I201" s="142"/>
      <c r="J201" s="142"/>
    </row>
    <row r="202" spans="9:10" s="95" customFormat="1">
      <c r="I202" s="142"/>
      <c r="J202" s="142"/>
    </row>
    <row r="203" spans="9:10" s="95" customFormat="1">
      <c r="I203" s="142"/>
      <c r="J203" s="142"/>
    </row>
    <row r="204" spans="9:10" s="95" customFormat="1">
      <c r="I204" s="142"/>
      <c r="J204" s="142"/>
    </row>
    <row r="205" spans="9:10" s="95" customFormat="1">
      <c r="I205" s="142"/>
      <c r="J205" s="142"/>
    </row>
    <row r="206" spans="9:10" s="95" customFormat="1">
      <c r="I206" s="142"/>
      <c r="J206" s="142"/>
    </row>
    <row r="207" spans="9:10" s="95" customFormat="1">
      <c r="I207" s="142"/>
      <c r="J207" s="142"/>
    </row>
    <row r="208" spans="9:10" s="95" customFormat="1">
      <c r="I208" s="142"/>
      <c r="J208" s="142"/>
    </row>
    <row r="209" spans="9:10" s="95" customFormat="1">
      <c r="I209" s="142"/>
      <c r="J209" s="142"/>
    </row>
    <row r="210" spans="9:10" s="95" customFormat="1">
      <c r="I210" s="142"/>
      <c r="J210" s="142"/>
    </row>
    <row r="211" spans="9:10" s="95" customFormat="1">
      <c r="I211" s="142"/>
      <c r="J211" s="142"/>
    </row>
    <row r="212" spans="9:10" s="95" customFormat="1">
      <c r="I212" s="142"/>
      <c r="J212" s="142"/>
    </row>
    <row r="213" spans="9:10" s="95" customFormat="1">
      <c r="I213" s="142"/>
      <c r="J213" s="142"/>
    </row>
    <row r="214" spans="9:10" s="95" customFormat="1">
      <c r="I214" s="142"/>
      <c r="J214" s="142"/>
    </row>
    <row r="215" spans="9:10" s="95" customFormat="1">
      <c r="I215" s="142"/>
      <c r="J215" s="142"/>
    </row>
    <row r="216" spans="9:10" s="95" customFormat="1">
      <c r="I216" s="142"/>
      <c r="J216" s="142"/>
    </row>
    <row r="217" spans="9:10" s="95" customFormat="1">
      <c r="I217" s="142"/>
      <c r="J217" s="142"/>
    </row>
    <row r="218" spans="9:10" s="95" customFormat="1">
      <c r="I218" s="142"/>
      <c r="J218" s="142"/>
    </row>
    <row r="219" spans="9:10" s="95" customFormat="1">
      <c r="I219" s="142"/>
      <c r="J219" s="142"/>
    </row>
    <row r="220" spans="9:10" s="95" customFormat="1">
      <c r="I220" s="142"/>
      <c r="J220" s="142"/>
    </row>
    <row r="221" spans="9:10" s="95" customFormat="1">
      <c r="I221" s="142"/>
      <c r="J221" s="142"/>
    </row>
    <row r="222" spans="9:10" s="95" customFormat="1">
      <c r="I222" s="142"/>
      <c r="J222" s="142"/>
    </row>
    <row r="223" spans="9:10" s="95" customFormat="1">
      <c r="I223" s="142"/>
      <c r="J223" s="142"/>
    </row>
    <row r="224" spans="9:10" s="95" customFormat="1">
      <c r="I224" s="142"/>
      <c r="J224" s="142"/>
    </row>
    <row r="225" spans="9:10" s="95" customFormat="1">
      <c r="I225" s="142"/>
      <c r="J225" s="142"/>
    </row>
    <row r="226" spans="9:10" s="95" customFormat="1">
      <c r="I226" s="142"/>
      <c r="J226" s="142"/>
    </row>
    <row r="227" spans="9:10" s="95" customFormat="1">
      <c r="I227" s="142"/>
      <c r="J227" s="142"/>
    </row>
    <row r="228" spans="9:10" s="95" customFormat="1">
      <c r="I228" s="142"/>
      <c r="J228" s="142"/>
    </row>
    <row r="229" spans="9:10" s="95" customFormat="1">
      <c r="I229" s="142"/>
      <c r="J229" s="142"/>
    </row>
    <row r="230" spans="9:10" s="95" customFormat="1">
      <c r="I230" s="142"/>
      <c r="J230" s="142"/>
    </row>
    <row r="231" spans="9:10" s="95" customFormat="1">
      <c r="I231" s="142"/>
      <c r="J231" s="142"/>
    </row>
    <row r="232" spans="9:10" s="95" customFormat="1">
      <c r="I232" s="142"/>
      <c r="J232" s="142"/>
    </row>
    <row r="233" spans="9:10" s="95" customFormat="1">
      <c r="I233" s="142"/>
      <c r="J233" s="142"/>
    </row>
    <row r="234" spans="9:10" s="95" customFormat="1">
      <c r="I234" s="142"/>
      <c r="J234" s="142"/>
    </row>
    <row r="235" spans="9:10" s="95" customFormat="1">
      <c r="I235" s="142"/>
      <c r="J235" s="142"/>
    </row>
    <row r="236" spans="9:10" s="95" customFormat="1">
      <c r="I236" s="142"/>
      <c r="J236" s="142"/>
    </row>
    <row r="237" spans="9:10" s="95" customFormat="1">
      <c r="I237" s="142"/>
      <c r="J237" s="142"/>
    </row>
    <row r="238" spans="9:10" s="95" customFormat="1">
      <c r="I238" s="142"/>
      <c r="J238" s="142"/>
    </row>
    <row r="239" spans="9:10" s="95" customFormat="1">
      <c r="I239" s="142"/>
      <c r="J239" s="142"/>
    </row>
    <row r="240" spans="9:10" s="95" customFormat="1">
      <c r="I240" s="142"/>
      <c r="J240" s="142"/>
    </row>
    <row r="241" spans="9:10" s="95" customFormat="1">
      <c r="I241" s="142"/>
      <c r="J241" s="142"/>
    </row>
    <row r="242" spans="9:10" s="95" customFormat="1">
      <c r="I242" s="142"/>
      <c r="J242" s="142"/>
    </row>
    <row r="243" spans="9:10" s="95" customFormat="1">
      <c r="I243" s="142"/>
      <c r="J243" s="142"/>
    </row>
    <row r="244" spans="9:10" s="95" customFormat="1">
      <c r="I244" s="142"/>
      <c r="J244" s="142"/>
    </row>
    <row r="245" spans="9:10" s="95" customFormat="1">
      <c r="I245" s="142"/>
      <c r="J245" s="142"/>
    </row>
    <row r="246" spans="9:10" s="95" customFormat="1">
      <c r="I246" s="142"/>
      <c r="J246" s="142"/>
    </row>
    <row r="247" spans="9:10" s="95" customFormat="1">
      <c r="I247" s="142"/>
      <c r="J247" s="142"/>
    </row>
    <row r="248" spans="9:10" s="95" customFormat="1">
      <c r="I248" s="142"/>
      <c r="J248" s="142"/>
    </row>
    <row r="249" spans="9:10" s="95" customFormat="1">
      <c r="I249" s="142"/>
      <c r="J249" s="142"/>
    </row>
    <row r="250" spans="9:10" s="95" customFormat="1">
      <c r="I250" s="142"/>
      <c r="J250" s="142"/>
    </row>
    <row r="251" spans="9:10" s="95" customFormat="1">
      <c r="I251" s="142"/>
      <c r="J251" s="142"/>
    </row>
    <row r="252" spans="9:10" s="95" customFormat="1">
      <c r="I252" s="142"/>
      <c r="J252" s="142"/>
    </row>
    <row r="253" spans="9:10" s="95" customFormat="1">
      <c r="I253" s="142"/>
      <c r="J253" s="142"/>
    </row>
    <row r="254" spans="9:10" s="95" customFormat="1">
      <c r="I254" s="142"/>
      <c r="J254" s="142"/>
    </row>
    <row r="255" spans="9:10" s="95" customFormat="1">
      <c r="I255" s="142"/>
      <c r="J255" s="142"/>
    </row>
    <row r="256" spans="9:10" s="95" customFormat="1">
      <c r="I256" s="142"/>
      <c r="J256" s="142"/>
    </row>
    <row r="257" spans="9:10" s="95" customFormat="1">
      <c r="I257" s="142"/>
      <c r="J257" s="142"/>
    </row>
    <row r="258" spans="9:10" s="95" customFormat="1">
      <c r="I258" s="142"/>
      <c r="J258" s="142"/>
    </row>
    <row r="259" spans="9:10" s="95" customFormat="1">
      <c r="I259" s="142"/>
      <c r="J259" s="142"/>
    </row>
    <row r="260" spans="9:10" s="95" customFormat="1">
      <c r="I260" s="142"/>
      <c r="J260" s="142"/>
    </row>
    <row r="261" spans="9:10" s="95" customFormat="1">
      <c r="I261" s="142"/>
      <c r="J261" s="142"/>
    </row>
    <row r="262" spans="9:10" s="95" customFormat="1">
      <c r="I262" s="142"/>
      <c r="J262" s="142"/>
    </row>
    <row r="263" spans="9:10" s="95" customFormat="1">
      <c r="I263" s="142"/>
      <c r="J263" s="142"/>
    </row>
    <row r="264" spans="9:10" s="95" customFormat="1">
      <c r="I264" s="142"/>
      <c r="J264" s="142"/>
    </row>
    <row r="265" spans="9:10" s="95" customFormat="1">
      <c r="I265" s="142"/>
      <c r="J265" s="142"/>
    </row>
    <row r="266" spans="9:10" s="95" customFormat="1">
      <c r="I266" s="142"/>
      <c r="J266" s="142"/>
    </row>
    <row r="267" spans="9:10" s="95" customFormat="1">
      <c r="I267" s="142"/>
      <c r="J267" s="142"/>
    </row>
    <row r="268" spans="9:10" s="95" customFormat="1">
      <c r="I268" s="142"/>
      <c r="J268" s="142"/>
    </row>
    <row r="269" spans="9:10" s="95" customFormat="1">
      <c r="I269" s="142"/>
      <c r="J269" s="142"/>
    </row>
    <row r="270" spans="9:10" s="95" customFormat="1">
      <c r="I270" s="142"/>
      <c r="J270" s="142"/>
    </row>
    <row r="271" spans="9:10" s="95" customFormat="1">
      <c r="I271" s="142"/>
      <c r="J271" s="142"/>
    </row>
    <row r="272" spans="9:10" s="95" customFormat="1">
      <c r="I272" s="142"/>
      <c r="J272" s="142"/>
    </row>
    <row r="273" spans="9:10" s="95" customFormat="1">
      <c r="I273" s="142"/>
      <c r="J273" s="142"/>
    </row>
    <row r="274" spans="9:10" s="95" customFormat="1">
      <c r="I274" s="142"/>
      <c r="J274" s="142"/>
    </row>
    <row r="275" spans="9:10" s="95" customFormat="1">
      <c r="I275" s="142"/>
      <c r="J275" s="142"/>
    </row>
    <row r="276" spans="9:10" s="95" customFormat="1">
      <c r="I276" s="142"/>
      <c r="J276" s="142"/>
    </row>
    <row r="277" spans="9:10" s="95" customFormat="1">
      <c r="I277" s="142"/>
      <c r="J277" s="142"/>
    </row>
    <row r="278" spans="9:10" s="95" customFormat="1">
      <c r="I278" s="142"/>
      <c r="J278" s="142"/>
    </row>
    <row r="279" spans="9:10" s="95" customFormat="1">
      <c r="I279" s="142"/>
      <c r="J279" s="142"/>
    </row>
    <row r="280" spans="9:10" s="95" customFormat="1">
      <c r="I280" s="142"/>
      <c r="J280" s="142"/>
    </row>
    <row r="281" spans="9:10" s="95" customFormat="1">
      <c r="I281" s="142"/>
      <c r="J281" s="142"/>
    </row>
    <row r="282" spans="9:10" s="95" customFormat="1">
      <c r="I282" s="142"/>
      <c r="J282" s="142"/>
    </row>
    <row r="283" spans="9:10" s="95" customFormat="1">
      <c r="I283" s="142"/>
      <c r="J283" s="142"/>
    </row>
    <row r="284" spans="9:10" s="95" customFormat="1">
      <c r="I284" s="142"/>
      <c r="J284" s="142"/>
    </row>
    <row r="285" spans="9:10" s="95" customFormat="1">
      <c r="I285" s="142"/>
      <c r="J285" s="142"/>
    </row>
    <row r="286" spans="9:10" s="95" customFormat="1">
      <c r="I286" s="142"/>
      <c r="J286" s="142"/>
    </row>
    <row r="287" spans="9:10" s="95" customFormat="1">
      <c r="I287" s="142"/>
      <c r="J287" s="142"/>
    </row>
    <row r="288" spans="9:10" s="95" customFormat="1">
      <c r="I288" s="142"/>
      <c r="J288" s="142"/>
    </row>
    <row r="289" spans="9:10" s="95" customFormat="1">
      <c r="I289" s="142"/>
      <c r="J289" s="142"/>
    </row>
    <row r="290" spans="9:10" s="95" customFormat="1">
      <c r="I290" s="142"/>
      <c r="J290" s="142"/>
    </row>
    <row r="291" spans="9:10" s="95" customFormat="1">
      <c r="I291" s="142"/>
      <c r="J291" s="142"/>
    </row>
    <row r="292" spans="9:10" s="95" customFormat="1">
      <c r="I292" s="142"/>
      <c r="J292" s="142"/>
    </row>
    <row r="293" spans="9:10" s="95" customFormat="1">
      <c r="I293" s="142"/>
      <c r="J293" s="142"/>
    </row>
    <row r="294" spans="9:10" s="95" customFormat="1">
      <c r="I294" s="142"/>
      <c r="J294" s="142"/>
    </row>
    <row r="295" spans="9:10" s="95" customFormat="1">
      <c r="I295" s="142"/>
      <c r="J295" s="142"/>
    </row>
    <row r="296" spans="9:10" s="95" customFormat="1">
      <c r="I296" s="142"/>
      <c r="J296" s="142"/>
    </row>
    <row r="297" spans="9:10" s="95" customFormat="1">
      <c r="I297" s="142"/>
      <c r="J297" s="142"/>
    </row>
    <row r="298" spans="9:10" s="95" customFormat="1">
      <c r="I298" s="142"/>
      <c r="J298" s="142"/>
    </row>
    <row r="299" spans="9:10" s="95" customFormat="1">
      <c r="I299" s="142"/>
      <c r="J299" s="142"/>
    </row>
    <row r="300" spans="9:10" s="95" customFormat="1">
      <c r="I300" s="142"/>
      <c r="J300" s="142"/>
    </row>
    <row r="301" spans="9:10" s="95" customFormat="1">
      <c r="I301" s="142"/>
      <c r="J301" s="142"/>
    </row>
    <row r="302" spans="9:10" s="95" customFormat="1">
      <c r="I302" s="142"/>
      <c r="J302" s="142"/>
    </row>
    <row r="303" spans="9:10" s="95" customFormat="1">
      <c r="I303" s="142"/>
      <c r="J303" s="142"/>
    </row>
    <row r="304" spans="9:10" s="95" customFormat="1">
      <c r="I304" s="142"/>
      <c r="J304" s="142"/>
    </row>
    <row r="305" spans="9:10" s="95" customFormat="1">
      <c r="I305" s="142"/>
      <c r="J305" s="142"/>
    </row>
    <row r="306" spans="9:10" s="95" customFormat="1">
      <c r="I306" s="142"/>
      <c r="J306" s="142"/>
    </row>
    <row r="307" spans="9:10" s="95" customFormat="1">
      <c r="I307" s="142"/>
      <c r="J307" s="142"/>
    </row>
    <row r="308" spans="9:10" s="95" customFormat="1">
      <c r="I308" s="142"/>
      <c r="J308" s="142"/>
    </row>
    <row r="309" spans="9:10" s="95" customFormat="1">
      <c r="I309" s="142"/>
      <c r="J309" s="142"/>
    </row>
    <row r="310" spans="9:10" s="95" customFormat="1">
      <c r="I310" s="142"/>
      <c r="J310" s="142"/>
    </row>
    <row r="311" spans="9:10" s="95" customFormat="1">
      <c r="I311" s="142"/>
      <c r="J311" s="142"/>
    </row>
    <row r="312" spans="9:10" s="95" customFormat="1">
      <c r="I312" s="142"/>
      <c r="J312" s="142"/>
    </row>
    <row r="313" spans="9:10" s="95" customFormat="1">
      <c r="I313" s="142"/>
      <c r="J313" s="142"/>
    </row>
    <row r="314" spans="9:10" s="95" customFormat="1">
      <c r="I314" s="142"/>
      <c r="J314" s="142"/>
    </row>
    <row r="315" spans="9:10" s="95" customFormat="1">
      <c r="I315" s="142"/>
      <c r="J315" s="142"/>
    </row>
    <row r="316" spans="9:10" s="95" customFormat="1">
      <c r="I316" s="142"/>
      <c r="J316" s="142"/>
    </row>
    <row r="317" spans="9:10" s="95" customFormat="1">
      <c r="I317" s="142"/>
      <c r="J317" s="142"/>
    </row>
    <row r="318" spans="9:10" s="95" customFormat="1">
      <c r="I318" s="142"/>
      <c r="J318" s="142"/>
    </row>
    <row r="319" spans="9:10" s="95" customFormat="1">
      <c r="I319" s="142"/>
      <c r="J319" s="142"/>
    </row>
    <row r="320" spans="9:10" s="95" customFormat="1">
      <c r="I320" s="142"/>
      <c r="J320" s="142"/>
    </row>
    <row r="321" spans="9:10" s="95" customFormat="1">
      <c r="I321" s="142"/>
      <c r="J321" s="142"/>
    </row>
    <row r="322" spans="9:10" s="95" customFormat="1">
      <c r="I322" s="142"/>
      <c r="J322" s="142"/>
    </row>
    <row r="323" spans="9:10" s="95" customFormat="1">
      <c r="I323" s="142"/>
      <c r="J323" s="142"/>
    </row>
    <row r="324" spans="9:10" s="95" customFormat="1">
      <c r="I324" s="142"/>
      <c r="J324" s="142"/>
    </row>
    <row r="325" spans="9:10" s="95" customFormat="1">
      <c r="I325" s="142"/>
      <c r="J325" s="142"/>
    </row>
    <row r="326" spans="9:10" s="95" customFormat="1">
      <c r="I326" s="142"/>
      <c r="J326" s="142"/>
    </row>
    <row r="327" spans="9:10" s="95" customFormat="1">
      <c r="I327" s="142"/>
      <c r="J327" s="142"/>
    </row>
    <row r="328" spans="9:10" s="95" customFormat="1">
      <c r="I328" s="142"/>
      <c r="J328" s="142"/>
    </row>
    <row r="329" spans="9:10" s="95" customFormat="1">
      <c r="I329" s="142"/>
      <c r="J329" s="142"/>
    </row>
    <row r="330" spans="9:10" s="95" customFormat="1">
      <c r="I330" s="142"/>
      <c r="J330" s="142"/>
    </row>
    <row r="331" spans="9:10" s="95" customFormat="1">
      <c r="I331" s="142"/>
      <c r="J331" s="142"/>
    </row>
    <row r="332" spans="9:10" s="95" customFormat="1">
      <c r="I332" s="142"/>
      <c r="J332" s="142"/>
    </row>
    <row r="333" spans="9:10" s="95" customFormat="1">
      <c r="I333" s="142"/>
      <c r="J333" s="142"/>
    </row>
    <row r="334" spans="9:10" s="95" customFormat="1">
      <c r="I334" s="142"/>
      <c r="J334" s="142"/>
    </row>
    <row r="335" spans="9:10" s="95" customFormat="1">
      <c r="I335" s="142"/>
      <c r="J335" s="142"/>
    </row>
    <row r="336" spans="9:10" s="95" customFormat="1">
      <c r="I336" s="142"/>
      <c r="J336" s="142"/>
    </row>
    <row r="337" spans="9:10" s="95" customFormat="1">
      <c r="I337" s="142"/>
      <c r="J337" s="142"/>
    </row>
    <row r="338" spans="9:10" s="95" customFormat="1">
      <c r="I338" s="142"/>
      <c r="J338" s="142"/>
    </row>
    <row r="339" spans="9:10" s="95" customFormat="1">
      <c r="I339" s="142"/>
      <c r="J339" s="142"/>
    </row>
    <row r="340" spans="9:10" s="95" customFormat="1">
      <c r="I340" s="142"/>
      <c r="J340" s="142"/>
    </row>
    <row r="341" spans="9:10" s="95" customFormat="1">
      <c r="I341" s="142"/>
      <c r="J341" s="142"/>
    </row>
    <row r="342" spans="9:10" s="95" customFormat="1">
      <c r="I342" s="142"/>
      <c r="J342" s="142"/>
    </row>
    <row r="343" spans="9:10" s="95" customFormat="1">
      <c r="I343" s="142"/>
      <c r="J343" s="142"/>
    </row>
    <row r="344" spans="9:10" s="95" customFormat="1">
      <c r="I344" s="142"/>
      <c r="J344" s="142"/>
    </row>
    <row r="345" spans="9:10" s="95" customFormat="1">
      <c r="I345" s="142"/>
      <c r="J345" s="142"/>
    </row>
    <row r="346" spans="9:10" s="95" customFormat="1">
      <c r="I346" s="142"/>
      <c r="J346" s="142"/>
    </row>
    <row r="347" spans="9:10" s="95" customFormat="1">
      <c r="I347" s="142"/>
      <c r="J347" s="142"/>
    </row>
    <row r="348" spans="9:10" s="95" customFormat="1">
      <c r="I348" s="142"/>
      <c r="J348" s="142"/>
    </row>
    <row r="349" spans="9:10" s="95" customFormat="1">
      <c r="I349" s="142"/>
      <c r="J349" s="142"/>
    </row>
    <row r="350" spans="9:10" s="95" customFormat="1">
      <c r="I350" s="142"/>
      <c r="J350" s="142"/>
    </row>
    <row r="351" spans="9:10" s="95" customFormat="1">
      <c r="I351" s="142"/>
      <c r="J351" s="142"/>
    </row>
    <row r="352" spans="9:10" s="95" customFormat="1">
      <c r="I352" s="142"/>
      <c r="J352" s="142"/>
    </row>
    <row r="353" spans="9:10" s="95" customFormat="1">
      <c r="I353" s="142"/>
      <c r="J353" s="142"/>
    </row>
    <row r="354" spans="9:10" s="95" customFormat="1">
      <c r="I354" s="142"/>
      <c r="J354" s="142"/>
    </row>
    <row r="355" spans="9:10" s="95" customFormat="1">
      <c r="I355" s="142"/>
      <c r="J355" s="142"/>
    </row>
    <row r="356" spans="9:10" s="95" customFormat="1">
      <c r="I356" s="142"/>
      <c r="J356" s="142"/>
    </row>
    <row r="357" spans="9:10" s="95" customFormat="1">
      <c r="I357" s="142"/>
      <c r="J357" s="142"/>
    </row>
    <row r="358" spans="9:10" s="95" customFormat="1">
      <c r="I358" s="142"/>
      <c r="J358" s="142"/>
    </row>
    <row r="359" spans="9:10" s="95" customFormat="1">
      <c r="I359" s="142"/>
      <c r="J359" s="142"/>
    </row>
    <row r="360" spans="9:10" s="95" customFormat="1">
      <c r="I360" s="142"/>
      <c r="J360" s="142"/>
    </row>
    <row r="361" spans="9:10" s="95" customFormat="1">
      <c r="I361" s="142"/>
      <c r="J361" s="142"/>
    </row>
    <row r="362" spans="9:10" s="95" customFormat="1">
      <c r="I362" s="142"/>
      <c r="J362" s="142"/>
    </row>
    <row r="363" spans="9:10" s="95" customFormat="1">
      <c r="I363" s="142"/>
      <c r="J363" s="142"/>
    </row>
    <row r="364" spans="9:10" s="95" customFormat="1">
      <c r="I364" s="142"/>
      <c r="J364" s="142"/>
    </row>
    <row r="365" spans="9:10" s="95" customFormat="1">
      <c r="I365" s="142"/>
      <c r="J365" s="142"/>
    </row>
    <row r="366" spans="9:10" s="95" customFormat="1">
      <c r="I366" s="142"/>
      <c r="J366" s="142"/>
    </row>
    <row r="367" spans="9:10" s="95" customFormat="1">
      <c r="I367" s="142"/>
      <c r="J367" s="142"/>
    </row>
    <row r="368" spans="9:10" s="95" customFormat="1">
      <c r="I368" s="142"/>
      <c r="J368" s="142"/>
    </row>
    <row r="369" spans="9:10" s="95" customFormat="1">
      <c r="I369" s="142"/>
      <c r="J369" s="142"/>
    </row>
    <row r="370" spans="9:10" s="95" customFormat="1">
      <c r="I370" s="142"/>
      <c r="J370" s="142"/>
    </row>
    <row r="371" spans="9:10" s="95" customFormat="1">
      <c r="I371" s="142"/>
      <c r="J371" s="142"/>
    </row>
    <row r="372" spans="9:10" s="95" customFormat="1">
      <c r="I372" s="142"/>
      <c r="J372" s="142"/>
    </row>
    <row r="373" spans="9:10" s="95" customFormat="1">
      <c r="I373" s="142"/>
      <c r="J373" s="142"/>
    </row>
    <row r="374" spans="9:10" s="95" customFormat="1">
      <c r="I374" s="142"/>
      <c r="J374" s="142"/>
    </row>
    <row r="375" spans="9:10" s="95" customFormat="1">
      <c r="I375" s="142"/>
      <c r="J375" s="142"/>
    </row>
    <row r="376" spans="9:10" s="95" customFormat="1">
      <c r="I376" s="142"/>
      <c r="J376" s="142"/>
    </row>
    <row r="377" spans="9:10" s="95" customFormat="1">
      <c r="I377" s="142"/>
      <c r="J377" s="142"/>
    </row>
    <row r="378" spans="9:10" s="95" customFormat="1">
      <c r="I378" s="142"/>
      <c r="J378" s="142"/>
    </row>
    <row r="379" spans="9:10" s="95" customFormat="1">
      <c r="I379" s="142"/>
      <c r="J379" s="142"/>
    </row>
    <row r="380" spans="9:10" s="95" customFormat="1">
      <c r="I380" s="142"/>
      <c r="J380" s="142"/>
    </row>
    <row r="381" spans="9:10" s="95" customFormat="1">
      <c r="I381" s="142"/>
      <c r="J381" s="142"/>
    </row>
    <row r="382" spans="9:10" s="95" customFormat="1">
      <c r="I382" s="142"/>
      <c r="J382" s="142"/>
    </row>
    <row r="383" spans="9:10" s="95" customFormat="1">
      <c r="I383" s="142"/>
      <c r="J383" s="142"/>
    </row>
    <row r="384" spans="9:10" s="95" customFormat="1">
      <c r="I384" s="142"/>
      <c r="J384" s="142"/>
    </row>
    <row r="385" spans="9:10" s="95" customFormat="1">
      <c r="I385" s="142"/>
      <c r="J385" s="142"/>
    </row>
    <row r="386" spans="9:10" s="95" customFormat="1">
      <c r="I386" s="142"/>
      <c r="J386" s="142"/>
    </row>
    <row r="387" spans="9:10" s="95" customFormat="1">
      <c r="I387" s="142"/>
      <c r="J387" s="142"/>
    </row>
    <row r="388" spans="9:10" s="95" customFormat="1">
      <c r="I388" s="142"/>
      <c r="J388" s="142"/>
    </row>
    <row r="389" spans="9:10" s="95" customFormat="1">
      <c r="I389" s="142"/>
      <c r="J389" s="142"/>
    </row>
    <row r="390" spans="9:10" s="95" customFormat="1">
      <c r="I390" s="142"/>
      <c r="J390" s="142"/>
    </row>
    <row r="391" spans="9:10" s="95" customFormat="1">
      <c r="I391" s="142"/>
      <c r="J391" s="142"/>
    </row>
    <row r="392" spans="9:10" s="95" customFormat="1">
      <c r="I392" s="142"/>
      <c r="J392" s="142"/>
    </row>
    <row r="393" spans="9:10" s="95" customFormat="1">
      <c r="I393" s="142"/>
      <c r="J393" s="142"/>
    </row>
    <row r="394" spans="9:10" s="95" customFormat="1">
      <c r="I394" s="142"/>
      <c r="J394" s="142"/>
    </row>
    <row r="395" spans="9:10" s="95" customFormat="1">
      <c r="I395" s="142"/>
      <c r="J395" s="142"/>
    </row>
    <row r="396" spans="9:10" s="95" customFormat="1">
      <c r="I396" s="142"/>
      <c r="J396" s="142"/>
    </row>
    <row r="397" spans="9:10" s="95" customFormat="1">
      <c r="I397" s="142"/>
      <c r="J397" s="142"/>
    </row>
    <row r="398" spans="9:10" s="95" customFormat="1">
      <c r="I398" s="142"/>
      <c r="J398" s="142"/>
    </row>
    <row r="399" spans="9:10" s="95" customFormat="1">
      <c r="I399" s="142"/>
      <c r="J399" s="142"/>
    </row>
    <row r="400" spans="9:10" s="95" customFormat="1">
      <c r="I400" s="142"/>
      <c r="J400" s="142"/>
    </row>
    <row r="401" spans="9:10" s="95" customFormat="1">
      <c r="I401" s="142"/>
      <c r="J401" s="142"/>
    </row>
    <row r="402" spans="9:10" s="95" customFormat="1">
      <c r="I402" s="142"/>
      <c r="J402" s="142"/>
    </row>
    <row r="403" spans="9:10" s="95" customFormat="1">
      <c r="I403" s="142"/>
      <c r="J403" s="142"/>
    </row>
    <row r="404" spans="9:10" s="95" customFormat="1">
      <c r="I404" s="142"/>
      <c r="J404" s="142"/>
    </row>
    <row r="405" spans="9:10" s="95" customFormat="1">
      <c r="I405" s="142"/>
      <c r="J405" s="142"/>
    </row>
    <row r="406" spans="9:10" s="95" customFormat="1">
      <c r="I406" s="142"/>
      <c r="J406" s="142"/>
    </row>
    <row r="407" spans="9:10" s="95" customFormat="1">
      <c r="I407" s="142"/>
      <c r="J407" s="142"/>
    </row>
    <row r="408" spans="9:10" s="95" customFormat="1">
      <c r="I408" s="142"/>
      <c r="J408" s="142"/>
    </row>
    <row r="409" spans="9:10" s="95" customFormat="1">
      <c r="I409" s="142"/>
      <c r="J409" s="142"/>
    </row>
    <row r="410" spans="9:10" s="95" customFormat="1">
      <c r="I410" s="142"/>
      <c r="J410" s="142"/>
    </row>
    <row r="411" spans="9:10" s="95" customFormat="1">
      <c r="I411" s="142"/>
      <c r="J411" s="142"/>
    </row>
    <row r="412" spans="9:10" s="95" customFormat="1">
      <c r="I412" s="142"/>
      <c r="J412" s="142"/>
    </row>
    <row r="413" spans="9:10" s="95" customFormat="1">
      <c r="I413" s="142"/>
      <c r="J413" s="142"/>
    </row>
    <row r="414" spans="9:10" s="95" customFormat="1">
      <c r="I414" s="142"/>
      <c r="J414" s="142"/>
    </row>
    <row r="415" spans="9:10" s="95" customFormat="1">
      <c r="I415" s="142"/>
      <c r="J415" s="142"/>
    </row>
    <row r="416" spans="9:10" s="95" customFormat="1">
      <c r="I416" s="142"/>
      <c r="J416" s="142"/>
    </row>
    <row r="417" spans="9:10" s="95" customFormat="1">
      <c r="I417" s="142"/>
      <c r="J417" s="142"/>
    </row>
    <row r="418" spans="9:10" s="95" customFormat="1">
      <c r="I418" s="142"/>
      <c r="J418" s="142"/>
    </row>
    <row r="419" spans="9:10" s="95" customFormat="1">
      <c r="I419" s="142"/>
      <c r="J419" s="142"/>
    </row>
    <row r="420" spans="9:10" s="95" customFormat="1">
      <c r="I420" s="142"/>
      <c r="J420" s="142"/>
    </row>
    <row r="421" spans="9:10" s="95" customFormat="1">
      <c r="I421" s="142"/>
      <c r="J421" s="142"/>
    </row>
    <row r="422" spans="9:10" s="95" customFormat="1">
      <c r="I422" s="142"/>
      <c r="J422" s="142"/>
    </row>
    <row r="423" spans="9:10" s="95" customFormat="1">
      <c r="I423" s="142"/>
      <c r="J423" s="142"/>
    </row>
    <row r="424" spans="9:10" s="95" customFormat="1">
      <c r="I424" s="142"/>
      <c r="J424" s="142"/>
    </row>
    <row r="425" spans="9:10" s="95" customFormat="1">
      <c r="I425" s="142"/>
      <c r="J425" s="142"/>
    </row>
    <row r="426" spans="9:10" s="95" customFormat="1">
      <c r="I426" s="142"/>
      <c r="J426" s="142"/>
    </row>
    <row r="427" spans="9:10" s="95" customFormat="1">
      <c r="I427" s="142"/>
      <c r="J427" s="142"/>
    </row>
    <row r="428" spans="9:10" s="95" customFormat="1">
      <c r="I428" s="142"/>
      <c r="J428" s="142"/>
    </row>
    <row r="429" spans="9:10" s="95" customFormat="1">
      <c r="I429" s="142"/>
      <c r="J429" s="142"/>
    </row>
    <row r="430" spans="9:10" s="95" customFormat="1">
      <c r="I430" s="142"/>
      <c r="J430" s="142"/>
    </row>
    <row r="431" spans="9:10" s="95" customFormat="1">
      <c r="I431" s="142"/>
      <c r="J431" s="142"/>
    </row>
    <row r="432" spans="9:10" s="95" customFormat="1">
      <c r="I432" s="142"/>
      <c r="J432" s="142"/>
    </row>
    <row r="433" spans="9:10" s="95" customFormat="1">
      <c r="I433" s="142"/>
      <c r="J433" s="142"/>
    </row>
    <row r="434" spans="9:10" s="95" customFormat="1">
      <c r="I434" s="142"/>
      <c r="J434" s="142"/>
    </row>
    <row r="435" spans="9:10" s="95" customFormat="1">
      <c r="I435" s="142"/>
      <c r="J435" s="142"/>
    </row>
    <row r="436" spans="9:10" s="95" customFormat="1">
      <c r="I436" s="142"/>
      <c r="J436" s="142"/>
    </row>
    <row r="437" spans="9:10" s="95" customFormat="1">
      <c r="I437" s="142"/>
      <c r="J437" s="142"/>
    </row>
    <row r="438" spans="9:10" s="95" customFormat="1">
      <c r="I438" s="142"/>
      <c r="J438" s="142"/>
    </row>
    <row r="439" spans="9:10" s="95" customFormat="1">
      <c r="I439" s="142"/>
      <c r="J439" s="142"/>
    </row>
    <row r="440" spans="9:10" s="95" customFormat="1">
      <c r="I440" s="142"/>
      <c r="J440" s="142"/>
    </row>
    <row r="441" spans="9:10" s="95" customFormat="1">
      <c r="I441" s="142"/>
      <c r="J441" s="142"/>
    </row>
    <row r="442" spans="9:10" s="95" customFormat="1">
      <c r="I442" s="142"/>
      <c r="J442" s="142"/>
    </row>
    <row r="443" spans="9:10" s="95" customFormat="1">
      <c r="I443" s="142"/>
      <c r="J443" s="142"/>
    </row>
    <row r="444" spans="9:10" s="95" customFormat="1">
      <c r="I444" s="142"/>
      <c r="J444" s="142"/>
    </row>
    <row r="445" spans="9:10" s="95" customFormat="1">
      <c r="I445" s="142"/>
      <c r="J445" s="142"/>
    </row>
    <row r="446" spans="9:10" s="95" customFormat="1">
      <c r="I446" s="142"/>
      <c r="J446" s="142"/>
    </row>
    <row r="447" spans="9:10" s="95" customFormat="1">
      <c r="I447" s="142"/>
      <c r="J447" s="142"/>
    </row>
    <row r="448" spans="9:10" s="95" customFormat="1">
      <c r="I448" s="142"/>
      <c r="J448" s="142"/>
    </row>
    <row r="449" spans="9:10" s="95" customFormat="1">
      <c r="I449" s="142"/>
      <c r="J449" s="142"/>
    </row>
    <row r="450" spans="9:10" s="95" customFormat="1">
      <c r="I450" s="142"/>
      <c r="J450" s="142"/>
    </row>
    <row r="451" spans="9:10" s="95" customFormat="1">
      <c r="I451" s="142"/>
      <c r="J451" s="142"/>
    </row>
    <row r="452" spans="9:10" s="95" customFormat="1">
      <c r="I452" s="142"/>
      <c r="J452" s="142"/>
    </row>
    <row r="453" spans="9:10" s="95" customFormat="1">
      <c r="I453" s="142"/>
      <c r="J453" s="142"/>
    </row>
    <row r="454" spans="9:10" s="95" customFormat="1">
      <c r="I454" s="142"/>
      <c r="J454" s="142"/>
    </row>
    <row r="455" spans="9:10" s="95" customFormat="1">
      <c r="I455" s="142"/>
      <c r="J455" s="142"/>
    </row>
    <row r="456" spans="9:10" s="95" customFormat="1">
      <c r="I456" s="142"/>
      <c r="J456" s="142"/>
    </row>
    <row r="457" spans="9:10" s="95" customFormat="1">
      <c r="I457" s="142"/>
      <c r="J457" s="142"/>
    </row>
    <row r="458" spans="9:10" s="95" customFormat="1">
      <c r="I458" s="142"/>
      <c r="J458" s="142"/>
    </row>
    <row r="459" spans="9:10" s="95" customFormat="1">
      <c r="I459" s="142"/>
      <c r="J459" s="142"/>
    </row>
    <row r="460" spans="9:10" s="95" customFormat="1">
      <c r="I460" s="142"/>
      <c r="J460" s="142"/>
    </row>
    <row r="461" spans="9:10" s="95" customFormat="1">
      <c r="I461" s="142"/>
      <c r="J461" s="142"/>
    </row>
    <row r="462" spans="9:10" s="95" customFormat="1">
      <c r="I462" s="142"/>
      <c r="J462" s="142"/>
    </row>
    <row r="463" spans="9:10" s="95" customFormat="1">
      <c r="I463" s="142"/>
      <c r="J463" s="142"/>
    </row>
    <row r="464" spans="9:10" s="95" customFormat="1">
      <c r="I464" s="142"/>
      <c r="J464" s="142"/>
    </row>
    <row r="465" spans="9:10" s="95" customFormat="1">
      <c r="I465" s="142"/>
      <c r="J465" s="142"/>
    </row>
    <row r="466" spans="9:10" s="95" customFormat="1">
      <c r="I466" s="142"/>
      <c r="J466" s="142"/>
    </row>
    <row r="467" spans="9:10" s="95" customFormat="1">
      <c r="I467" s="142"/>
      <c r="J467" s="142"/>
    </row>
    <row r="468" spans="9:10" s="95" customFormat="1">
      <c r="I468" s="142"/>
      <c r="J468" s="142"/>
    </row>
    <row r="469" spans="9:10" s="95" customFormat="1">
      <c r="I469" s="142"/>
      <c r="J469" s="142"/>
    </row>
    <row r="470" spans="9:10" s="95" customFormat="1">
      <c r="I470" s="142"/>
      <c r="J470" s="142"/>
    </row>
    <row r="471" spans="9:10" s="95" customFormat="1">
      <c r="I471" s="142"/>
      <c r="J471" s="142"/>
    </row>
    <row r="472" spans="9:10" s="95" customFormat="1">
      <c r="I472" s="142"/>
      <c r="J472" s="142"/>
    </row>
    <row r="473" spans="9:10" s="95" customFormat="1">
      <c r="I473" s="142"/>
      <c r="J473" s="142"/>
    </row>
    <row r="474" spans="9:10" s="95" customFormat="1">
      <c r="I474" s="142"/>
      <c r="J474" s="142"/>
    </row>
    <row r="475" spans="9:10" s="95" customFormat="1">
      <c r="I475" s="142"/>
      <c r="J475" s="142"/>
    </row>
    <row r="476" spans="9:10" s="95" customFormat="1">
      <c r="I476" s="142"/>
      <c r="J476" s="142"/>
    </row>
    <row r="477" spans="9:10" s="95" customFormat="1">
      <c r="I477" s="142"/>
      <c r="J477" s="142"/>
    </row>
    <row r="478" spans="9:10" s="95" customFormat="1">
      <c r="I478" s="142"/>
      <c r="J478" s="142"/>
    </row>
    <row r="479" spans="9:10" s="95" customFormat="1">
      <c r="I479" s="142"/>
      <c r="J479" s="142"/>
    </row>
    <row r="480" spans="9:10" s="95" customFormat="1">
      <c r="I480" s="142"/>
      <c r="J480" s="142"/>
    </row>
    <row r="481" spans="9:10" s="95" customFormat="1">
      <c r="I481" s="142"/>
      <c r="J481" s="142"/>
    </row>
    <row r="482" spans="9:10" s="95" customFormat="1">
      <c r="I482" s="142"/>
      <c r="J482" s="142"/>
    </row>
    <row r="483" spans="9:10" s="95" customFormat="1">
      <c r="I483" s="142"/>
      <c r="J483" s="142"/>
    </row>
    <row r="484" spans="9:10" s="95" customFormat="1">
      <c r="I484" s="142"/>
      <c r="J484" s="142"/>
    </row>
    <row r="485" spans="9:10" s="95" customFormat="1">
      <c r="I485" s="142"/>
      <c r="J485" s="142"/>
    </row>
    <row r="486" spans="9:10" s="95" customFormat="1">
      <c r="I486" s="142"/>
      <c r="J486" s="142"/>
    </row>
    <row r="487" spans="9:10" s="95" customFormat="1">
      <c r="I487" s="142"/>
      <c r="J487" s="142"/>
    </row>
    <row r="488" spans="9:10" s="95" customFormat="1">
      <c r="I488" s="142"/>
      <c r="J488" s="142"/>
    </row>
    <row r="489" spans="9:10" s="95" customFormat="1">
      <c r="I489" s="142"/>
      <c r="J489" s="142"/>
    </row>
    <row r="490" spans="9:10" s="95" customFormat="1">
      <c r="I490" s="142"/>
      <c r="J490" s="142"/>
    </row>
    <row r="491" spans="9:10" s="95" customFormat="1">
      <c r="I491" s="142"/>
      <c r="J491" s="142"/>
    </row>
    <row r="492" spans="9:10" s="95" customFormat="1">
      <c r="I492" s="142"/>
      <c r="J492" s="142"/>
    </row>
    <row r="493" spans="9:10" s="95" customFormat="1">
      <c r="I493" s="142"/>
      <c r="J493" s="142"/>
    </row>
    <row r="494" spans="9:10" s="95" customFormat="1">
      <c r="I494" s="142"/>
      <c r="J494" s="142"/>
    </row>
    <row r="495" spans="9:10" s="95" customFormat="1">
      <c r="I495" s="142"/>
      <c r="J495" s="142"/>
    </row>
    <row r="496" spans="9:10" s="95" customFormat="1">
      <c r="I496" s="142"/>
      <c r="J496" s="142"/>
    </row>
    <row r="497" spans="9:10" s="95" customFormat="1">
      <c r="I497" s="142"/>
      <c r="J497" s="142"/>
    </row>
    <row r="498" spans="9:10" s="95" customFormat="1">
      <c r="I498" s="142"/>
      <c r="J498" s="142"/>
    </row>
    <row r="499" spans="9:10" s="95" customFormat="1">
      <c r="I499" s="142"/>
      <c r="J499" s="142"/>
    </row>
    <row r="500" spans="9:10" s="95" customFormat="1">
      <c r="I500" s="142"/>
      <c r="J500" s="142"/>
    </row>
    <row r="501" spans="9:10" s="95" customFormat="1">
      <c r="I501" s="142"/>
      <c r="J501" s="142"/>
    </row>
    <row r="502" spans="9:10" s="95" customFormat="1">
      <c r="I502" s="142"/>
      <c r="J502" s="142"/>
    </row>
    <row r="503" spans="9:10" s="95" customFormat="1">
      <c r="I503" s="142"/>
      <c r="J503" s="142"/>
    </row>
    <row r="504" spans="9:10" s="95" customFormat="1">
      <c r="I504" s="142"/>
      <c r="J504" s="142"/>
    </row>
    <row r="505" spans="9:10" s="95" customFormat="1">
      <c r="I505" s="142"/>
      <c r="J505" s="142"/>
    </row>
    <row r="506" spans="9:10" s="95" customFormat="1">
      <c r="I506" s="142"/>
      <c r="J506" s="142"/>
    </row>
    <row r="507" spans="9:10" s="95" customFormat="1">
      <c r="I507" s="142"/>
      <c r="J507" s="142"/>
    </row>
    <row r="508" spans="9:10" s="95" customFormat="1">
      <c r="I508" s="142"/>
      <c r="J508" s="142"/>
    </row>
    <row r="509" spans="9:10" s="95" customFormat="1">
      <c r="I509" s="142"/>
      <c r="J509" s="142"/>
    </row>
    <row r="510" spans="9:10" s="95" customFormat="1">
      <c r="I510" s="142"/>
      <c r="J510" s="142"/>
    </row>
    <row r="511" spans="9:10" s="95" customFormat="1">
      <c r="I511" s="142"/>
      <c r="J511" s="142"/>
    </row>
    <row r="512" spans="9:10" s="95" customFormat="1">
      <c r="I512" s="142"/>
      <c r="J512" s="142"/>
    </row>
    <row r="513" spans="9:10" s="95" customFormat="1">
      <c r="I513" s="142"/>
      <c r="J513" s="142"/>
    </row>
    <row r="514" spans="9:10" s="95" customFormat="1">
      <c r="I514" s="142"/>
      <c r="J514" s="142"/>
    </row>
    <row r="515" spans="9:10" s="95" customFormat="1">
      <c r="I515" s="142"/>
      <c r="J515" s="142"/>
    </row>
    <row r="516" spans="9:10" s="95" customFormat="1">
      <c r="I516" s="142"/>
      <c r="J516" s="142"/>
    </row>
    <row r="517" spans="9:10" s="95" customFormat="1">
      <c r="I517" s="142"/>
      <c r="J517" s="142"/>
    </row>
    <row r="518" spans="9:10" s="95" customFormat="1">
      <c r="I518" s="142"/>
      <c r="J518" s="142"/>
    </row>
    <row r="519" spans="9:10" s="95" customFormat="1">
      <c r="I519" s="142"/>
      <c r="J519" s="142"/>
    </row>
    <row r="520" spans="9:10" s="95" customFormat="1">
      <c r="I520" s="142"/>
      <c r="J520" s="142"/>
    </row>
    <row r="521" spans="9:10" s="95" customFormat="1">
      <c r="I521" s="142"/>
      <c r="J521" s="142"/>
    </row>
    <row r="522" spans="9:10" s="95" customFormat="1">
      <c r="I522" s="142"/>
      <c r="J522" s="142"/>
    </row>
    <row r="523" spans="9:10" s="95" customFormat="1">
      <c r="I523" s="142"/>
      <c r="J523" s="142"/>
    </row>
    <row r="524" spans="9:10" s="95" customFormat="1">
      <c r="I524" s="142"/>
      <c r="J524" s="142"/>
    </row>
    <row r="525" spans="9:10" s="95" customFormat="1">
      <c r="I525" s="142"/>
      <c r="J525" s="142"/>
    </row>
    <row r="526" spans="9:10" s="95" customFormat="1">
      <c r="I526" s="142"/>
      <c r="J526" s="142"/>
    </row>
    <row r="527" spans="9:10" s="95" customFormat="1">
      <c r="I527" s="142"/>
      <c r="J527" s="142"/>
    </row>
    <row r="528" spans="9:10" s="95" customFormat="1">
      <c r="I528" s="142"/>
      <c r="J528" s="142"/>
    </row>
    <row r="529" spans="9:10" s="95" customFormat="1">
      <c r="I529" s="142"/>
      <c r="J529" s="142"/>
    </row>
    <row r="530" spans="9:10" s="95" customFormat="1">
      <c r="I530" s="142"/>
      <c r="J530" s="142"/>
    </row>
    <row r="531" spans="9:10" s="95" customFormat="1">
      <c r="I531" s="142"/>
      <c r="J531" s="142"/>
    </row>
    <row r="532" spans="9:10" s="95" customFormat="1">
      <c r="I532" s="142"/>
      <c r="J532" s="142"/>
    </row>
    <row r="533" spans="9:10" s="95" customFormat="1">
      <c r="I533" s="142"/>
      <c r="J533" s="142"/>
    </row>
    <row r="534" spans="9:10" s="95" customFormat="1">
      <c r="I534" s="142"/>
      <c r="J534" s="142"/>
    </row>
    <row r="535" spans="9:10" s="95" customFormat="1">
      <c r="I535" s="142"/>
      <c r="J535" s="142"/>
    </row>
    <row r="536" spans="9:10" s="95" customFormat="1">
      <c r="I536" s="142"/>
      <c r="J536" s="142"/>
    </row>
    <row r="537" spans="9:10" s="95" customFormat="1">
      <c r="I537" s="142"/>
      <c r="J537" s="142"/>
    </row>
    <row r="538" spans="9:10" s="95" customFormat="1">
      <c r="I538" s="142"/>
      <c r="J538" s="142"/>
    </row>
    <row r="539" spans="9:10" s="95" customFormat="1">
      <c r="I539" s="142"/>
      <c r="J539" s="142"/>
    </row>
    <row r="540" spans="9:10" s="95" customFormat="1">
      <c r="I540" s="142"/>
      <c r="J540" s="142"/>
    </row>
    <row r="541" spans="9:10" s="95" customFormat="1">
      <c r="I541" s="142"/>
      <c r="J541" s="142"/>
    </row>
    <row r="542" spans="9:10" s="95" customFormat="1">
      <c r="I542" s="142"/>
      <c r="J542" s="142"/>
    </row>
    <row r="543" spans="9:10" s="95" customFormat="1">
      <c r="I543" s="142"/>
      <c r="J543" s="142"/>
    </row>
    <row r="544" spans="9:10" s="95" customFormat="1">
      <c r="I544" s="142"/>
      <c r="J544" s="142"/>
    </row>
    <row r="545" spans="9:10" s="95" customFormat="1">
      <c r="I545" s="142"/>
      <c r="J545" s="142"/>
    </row>
    <row r="546" spans="9:10" s="95" customFormat="1">
      <c r="I546" s="142"/>
      <c r="J546" s="142"/>
    </row>
    <row r="547" spans="9:10" s="95" customFormat="1">
      <c r="I547" s="142"/>
      <c r="J547" s="142"/>
    </row>
    <row r="548" spans="9:10" s="95" customFormat="1">
      <c r="I548" s="142"/>
      <c r="J548" s="142"/>
    </row>
    <row r="549" spans="9:10" s="95" customFormat="1">
      <c r="I549" s="142"/>
      <c r="J549" s="142"/>
    </row>
    <row r="550" spans="9:10" s="95" customFormat="1">
      <c r="I550" s="142"/>
      <c r="J550" s="142"/>
    </row>
    <row r="551" spans="9:10" s="95" customFormat="1">
      <c r="I551" s="142"/>
      <c r="J551" s="142"/>
    </row>
    <row r="552" spans="9:10" s="95" customFormat="1">
      <c r="I552" s="142"/>
      <c r="J552" s="142"/>
    </row>
    <row r="553" spans="9:10" s="95" customFormat="1">
      <c r="I553" s="142"/>
      <c r="J553" s="142"/>
    </row>
    <row r="554" spans="9:10" s="95" customFormat="1">
      <c r="I554" s="142"/>
      <c r="J554" s="142"/>
    </row>
    <row r="555" spans="9:10" s="95" customFormat="1">
      <c r="I555" s="142"/>
      <c r="J555" s="142"/>
    </row>
    <row r="556" spans="9:10" s="95" customFormat="1">
      <c r="I556" s="142"/>
      <c r="J556" s="142"/>
    </row>
    <row r="557" spans="9:10" s="95" customFormat="1">
      <c r="I557" s="142"/>
      <c r="J557" s="142"/>
    </row>
    <row r="558" spans="9:10" s="95" customFormat="1">
      <c r="I558" s="142"/>
      <c r="J558" s="142"/>
    </row>
    <row r="559" spans="9:10" s="95" customFormat="1">
      <c r="I559" s="142"/>
      <c r="J559" s="142"/>
    </row>
    <row r="560" spans="9:10" s="95" customFormat="1">
      <c r="I560" s="142"/>
      <c r="J560" s="142"/>
    </row>
    <row r="561" spans="9:10" s="95" customFormat="1">
      <c r="I561" s="142"/>
      <c r="J561" s="142"/>
    </row>
    <row r="562" spans="9:10" s="95" customFormat="1">
      <c r="I562" s="142"/>
      <c r="J562" s="142"/>
    </row>
    <row r="563" spans="9:10" s="95" customFormat="1">
      <c r="I563" s="142"/>
      <c r="J563" s="142"/>
    </row>
    <row r="564" spans="9:10" s="95" customFormat="1">
      <c r="I564" s="142"/>
      <c r="J564" s="142"/>
    </row>
    <row r="565" spans="9:10" s="95" customFormat="1">
      <c r="I565" s="142"/>
      <c r="J565" s="142"/>
    </row>
    <row r="566" spans="9:10" s="95" customFormat="1">
      <c r="I566" s="142"/>
      <c r="J566" s="142"/>
    </row>
    <row r="567" spans="9:10" s="95" customFormat="1">
      <c r="I567" s="142"/>
      <c r="J567" s="142"/>
    </row>
    <row r="568" spans="9:10" s="95" customFormat="1">
      <c r="I568" s="142"/>
      <c r="J568" s="142"/>
    </row>
    <row r="569" spans="9:10" s="95" customFormat="1">
      <c r="I569" s="142"/>
      <c r="J569" s="142"/>
    </row>
    <row r="570" spans="9:10" s="95" customFormat="1">
      <c r="I570" s="142"/>
      <c r="J570" s="142"/>
    </row>
    <row r="571" spans="9:10" s="95" customFormat="1">
      <c r="I571" s="142"/>
      <c r="J571" s="142"/>
    </row>
    <row r="572" spans="9:10" s="95" customFormat="1">
      <c r="I572" s="142"/>
      <c r="J572" s="142"/>
    </row>
    <row r="573" spans="9:10" s="95" customFormat="1">
      <c r="I573" s="142"/>
      <c r="J573" s="142"/>
    </row>
    <row r="574" spans="9:10" s="95" customFormat="1">
      <c r="I574" s="142"/>
      <c r="J574" s="142"/>
    </row>
    <row r="575" spans="9:10" s="95" customFormat="1">
      <c r="I575" s="142"/>
      <c r="J575" s="142"/>
    </row>
    <row r="576" spans="9:10" s="95" customFormat="1">
      <c r="I576" s="142"/>
      <c r="J576" s="142"/>
    </row>
    <row r="577" spans="9:10" s="95" customFormat="1">
      <c r="I577" s="142"/>
      <c r="J577" s="142"/>
    </row>
    <row r="578" spans="9:10" s="95" customFormat="1">
      <c r="I578" s="142"/>
      <c r="J578" s="142"/>
    </row>
    <row r="579" spans="9:10" s="95" customFormat="1">
      <c r="I579" s="142"/>
      <c r="J579" s="142"/>
    </row>
    <row r="580" spans="9:10" s="95" customFormat="1">
      <c r="I580" s="142"/>
      <c r="J580" s="142"/>
    </row>
    <row r="581" spans="9:10" s="95" customFormat="1">
      <c r="I581" s="142"/>
      <c r="J581" s="142"/>
    </row>
    <row r="582" spans="9:10" s="95" customFormat="1">
      <c r="I582" s="142"/>
      <c r="J582" s="142"/>
    </row>
    <row r="583" spans="9:10" s="95" customFormat="1"/>
    <row r="584" spans="9:10" s="95" customFormat="1"/>
    <row r="585" spans="9:10" s="95" customFormat="1"/>
    <row r="586" spans="9:10" s="95" customFormat="1"/>
    <row r="587" spans="9:10" s="95" customFormat="1"/>
    <row r="588" spans="9:10" s="95" customFormat="1"/>
    <row r="589" spans="9:10" s="95" customFormat="1"/>
    <row r="590" spans="9:10" s="95" customFormat="1"/>
    <row r="591" spans="9:10" s="95" customFormat="1"/>
    <row r="592" spans="9:10" s="95" customFormat="1"/>
    <row r="593" s="95" customFormat="1"/>
    <row r="594" s="95" customFormat="1"/>
    <row r="595" s="95" customFormat="1"/>
    <row r="596" s="95" customFormat="1"/>
    <row r="597" s="95" customFormat="1"/>
    <row r="598" s="95" customFormat="1"/>
    <row r="599" s="95" customFormat="1"/>
    <row r="600" s="95" customFormat="1"/>
    <row r="601" s="95" customFormat="1"/>
    <row r="602" s="95" customFormat="1"/>
    <row r="603" s="95" customFormat="1"/>
    <row r="604" s="95" customFormat="1"/>
    <row r="605" s="95" customFormat="1"/>
    <row r="606" s="95" customFormat="1"/>
    <row r="607" s="95" customFormat="1"/>
    <row r="608" s="95" customFormat="1"/>
  </sheetData>
  <sheetProtection password="CA55" sheet="1" objects="1" scenarios="1" formatCells="0"/>
  <mergeCells count="29">
    <mergeCell ref="B97:C97"/>
    <mergeCell ref="B95:C95"/>
    <mergeCell ref="G67:H67"/>
    <mergeCell ref="H82:K82"/>
    <mergeCell ref="I78:I79"/>
    <mergeCell ref="J78:J79"/>
    <mergeCell ref="K78:K79"/>
    <mergeCell ref="G68:H68"/>
    <mergeCell ref="H89:J89"/>
    <mergeCell ref="B96:C96"/>
    <mergeCell ref="B2:F2"/>
    <mergeCell ref="I4:J4"/>
    <mergeCell ref="E3:E4"/>
    <mergeCell ref="G2:K2"/>
    <mergeCell ref="G3:H3"/>
    <mergeCell ref="H4:H6"/>
    <mergeCell ref="G4:G6"/>
    <mergeCell ref="O10:Q12"/>
    <mergeCell ref="F5:F6"/>
    <mergeCell ref="B3:C3"/>
    <mergeCell ref="B4:B6"/>
    <mergeCell ref="C4:C6"/>
    <mergeCell ref="D5:D6"/>
    <mergeCell ref="D3:D4"/>
    <mergeCell ref="E5:E6"/>
    <mergeCell ref="I5:I6"/>
    <mergeCell ref="K5:K6"/>
    <mergeCell ref="J5:J6"/>
    <mergeCell ref="L9:N9"/>
  </mergeCells>
  <phoneticPr fontId="0" type="noConversion"/>
  <printOptions horizontalCentered="1"/>
  <pageMargins left="0.39370078740157483" right="0" top="0.59055118110236227" bottom="0.39370078740157483" header="0.19685039370078741" footer="0.11811023622047245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N73"/>
  <sheetViews>
    <sheetView zoomScale="70" zoomScaleNormal="70" workbookViewId="0"/>
  </sheetViews>
  <sheetFormatPr defaultRowHeight="15" outlineLevelCol="1"/>
  <cols>
    <col min="1" max="1" width="12.5703125" style="149" customWidth="1"/>
    <col min="3" max="3" width="61" customWidth="1"/>
    <col min="4" max="4" width="18.5703125" customWidth="1"/>
    <col min="5" max="5" width="18" customWidth="1"/>
    <col min="6" max="6" width="17.85546875" customWidth="1"/>
    <col min="7" max="8" width="19.7109375" customWidth="1"/>
    <col min="9" max="9" width="18" customWidth="1"/>
    <col min="10" max="10" width="19.7109375" customWidth="1" outlineLevel="1"/>
    <col min="11" max="11" width="19.85546875" style="149" customWidth="1"/>
    <col min="12" max="12" width="18.140625" style="149" customWidth="1"/>
    <col min="13" max="13" width="16.5703125" style="149" customWidth="1"/>
    <col min="14" max="36" width="9.140625" style="149" customWidth="1"/>
    <col min="37" max="40" width="9.140625" style="3" customWidth="1"/>
  </cols>
  <sheetData>
    <row r="1" spans="2:13" s="149" customFormat="1" ht="43.15" customHeight="1"/>
    <row r="2" spans="2:13" ht="33" customHeight="1">
      <c r="B2" s="542" t="s">
        <v>45</v>
      </c>
      <c r="C2" s="325"/>
      <c r="D2" s="543" t="s">
        <v>474</v>
      </c>
      <c r="E2" s="326" t="s">
        <v>74</v>
      </c>
      <c r="F2" s="326"/>
      <c r="G2" s="325"/>
      <c r="H2" s="325"/>
      <c r="I2" s="325"/>
      <c r="J2" s="833" t="s">
        <v>477</v>
      </c>
      <c r="K2" s="545"/>
      <c r="L2" s="456"/>
      <c r="M2" s="456"/>
    </row>
    <row r="3" spans="2:13" ht="48.6" customHeight="1">
      <c r="B3" s="817" t="s">
        <v>20</v>
      </c>
      <c r="C3" s="818"/>
      <c r="D3" s="830" t="str">
        <f>'1_RZIS_porównawczy'!D2</f>
        <v>wpisz tu nazwę firmy</v>
      </c>
      <c r="E3" s="831"/>
      <c r="F3" s="832"/>
      <c r="G3" s="837" t="s">
        <v>476</v>
      </c>
      <c r="H3" s="838"/>
      <c r="I3" s="839"/>
      <c r="J3" s="834"/>
      <c r="K3" s="747" t="s">
        <v>473</v>
      </c>
      <c r="L3" s="457"/>
      <c r="M3" s="457"/>
    </row>
    <row r="4" spans="2:13" ht="18" customHeight="1">
      <c r="B4" s="819" t="s">
        <v>270</v>
      </c>
      <c r="C4" s="820"/>
      <c r="D4" s="825" t="s">
        <v>475</v>
      </c>
      <c r="E4" s="826"/>
      <c r="F4" s="827"/>
      <c r="G4" s="835" t="s">
        <v>513</v>
      </c>
      <c r="H4" s="836"/>
      <c r="I4" s="541"/>
      <c r="J4" s="544"/>
      <c r="K4" s="748"/>
      <c r="L4" s="458"/>
      <c r="M4" s="458"/>
    </row>
    <row r="5" spans="2:13">
      <c r="B5" s="821"/>
      <c r="C5" s="822"/>
      <c r="D5" s="828">
        <f>'2_uproszczony_rzis'!D6</f>
        <v>2024</v>
      </c>
      <c r="E5" s="828">
        <f>'2_uproszczony_rzis'!E6</f>
        <v>2025</v>
      </c>
      <c r="F5" s="327">
        <f>'2_uproszczony_rzis'!F6</f>
        <v>2026</v>
      </c>
      <c r="G5" s="328">
        <f>'2_uproszczony_rzis'!G6</f>
        <v>2026</v>
      </c>
      <c r="H5" s="329">
        <f>'2_uproszczony_rzis'!H6</f>
        <v>2027</v>
      </c>
      <c r="I5" s="329">
        <f>'2_uproszczony_rzis'!I6</f>
        <v>2028</v>
      </c>
      <c r="J5" s="329">
        <f>'2_uproszczony_rzis'!J6</f>
        <v>2029</v>
      </c>
      <c r="K5" s="459"/>
      <c r="L5" s="459"/>
      <c r="M5" s="459"/>
    </row>
    <row r="6" spans="2:13" ht="21.6" customHeight="1">
      <c r="B6" s="823"/>
      <c r="C6" s="824"/>
      <c r="D6" s="829"/>
      <c r="E6" s="829"/>
      <c r="F6" s="330" t="str">
        <f>'2_uproszczony_rzis'!F7</f>
        <v>styczeń-czerwiec</v>
      </c>
      <c r="G6" s="331" t="str">
        <f>'2_uproszczony_rzis'!G7</f>
        <v>lipiec-grudzień</v>
      </c>
      <c r="H6" s="332"/>
      <c r="I6" s="332"/>
      <c r="J6" s="532"/>
      <c r="K6" s="546"/>
      <c r="L6" s="460"/>
      <c r="M6" s="460"/>
    </row>
    <row r="7" spans="2:13" ht="23.25" customHeight="1">
      <c r="B7" s="333">
        <v>1</v>
      </c>
      <c r="C7" s="334" t="s">
        <v>25</v>
      </c>
      <c r="D7" s="335">
        <f t="shared" ref="D7:J7" si="0">D8+D25</f>
        <v>0</v>
      </c>
      <c r="E7" s="335">
        <f t="shared" si="0"/>
        <v>0</v>
      </c>
      <c r="F7" s="335">
        <f t="shared" si="0"/>
        <v>0</v>
      </c>
      <c r="G7" s="335">
        <f t="shared" si="0"/>
        <v>0</v>
      </c>
      <c r="H7" s="335">
        <f t="shared" si="0"/>
        <v>0</v>
      </c>
      <c r="I7" s="335">
        <f t="shared" si="0"/>
        <v>0</v>
      </c>
      <c r="J7" s="533">
        <f t="shared" si="0"/>
        <v>0</v>
      </c>
      <c r="K7" s="547"/>
      <c r="L7" s="461"/>
      <c r="M7" s="461"/>
    </row>
    <row r="8" spans="2:13" ht="18" customHeight="1">
      <c r="B8" s="336">
        <v>2</v>
      </c>
      <c r="C8" s="334" t="s">
        <v>26</v>
      </c>
      <c r="D8" s="337">
        <f t="shared" ref="D8:J8" si="1">D9+D21</f>
        <v>0</v>
      </c>
      <c r="E8" s="337">
        <f t="shared" si="1"/>
        <v>0</v>
      </c>
      <c r="F8" s="337">
        <f t="shared" si="1"/>
        <v>0</v>
      </c>
      <c r="G8" s="337">
        <f t="shared" si="1"/>
        <v>0</v>
      </c>
      <c r="H8" s="337">
        <f t="shared" si="1"/>
        <v>0</v>
      </c>
      <c r="I8" s="337">
        <f t="shared" si="1"/>
        <v>0</v>
      </c>
      <c r="J8" s="534">
        <f t="shared" si="1"/>
        <v>0</v>
      </c>
      <c r="K8" s="548"/>
      <c r="L8" s="462"/>
      <c r="M8" s="462"/>
    </row>
    <row r="9" spans="2:13" ht="18" customHeight="1">
      <c r="B9" s="840">
        <v>3</v>
      </c>
      <c r="C9" s="334" t="s">
        <v>57</v>
      </c>
      <c r="D9" s="338">
        <f t="shared" ref="D9:J9" si="2">D10+D11</f>
        <v>0</v>
      </c>
      <c r="E9" s="338">
        <f t="shared" si="2"/>
        <v>0</v>
      </c>
      <c r="F9" s="338">
        <f t="shared" si="2"/>
        <v>0</v>
      </c>
      <c r="G9" s="338">
        <f t="shared" si="2"/>
        <v>0</v>
      </c>
      <c r="H9" s="338">
        <f t="shared" si="2"/>
        <v>0</v>
      </c>
      <c r="I9" s="338">
        <f t="shared" si="2"/>
        <v>0</v>
      </c>
      <c r="J9" s="535">
        <f t="shared" si="2"/>
        <v>0</v>
      </c>
      <c r="K9" s="549"/>
      <c r="L9" s="463"/>
      <c r="M9" s="463"/>
    </row>
    <row r="10" spans="2:13">
      <c r="B10" s="841"/>
      <c r="C10" s="339" t="s">
        <v>47</v>
      </c>
      <c r="D10" s="340">
        <f>'5_uproszczony_bilans'!D12</f>
        <v>0</v>
      </c>
      <c r="E10" s="340">
        <f>'5_uproszczony_bilans'!E12</f>
        <v>0</v>
      </c>
      <c r="F10" s="340">
        <f>'5_uproszczony_bilans'!F12</f>
        <v>0</v>
      </c>
      <c r="G10" s="341">
        <f t="shared" ref="G10:J10" si="3">F10-G13+G16</f>
        <v>0</v>
      </c>
      <c r="H10" s="341">
        <f t="shared" si="3"/>
        <v>0</v>
      </c>
      <c r="I10" s="341">
        <f t="shared" si="3"/>
        <v>0</v>
      </c>
      <c r="J10" s="536">
        <f t="shared" si="3"/>
        <v>0</v>
      </c>
      <c r="K10" s="549"/>
      <c r="L10" s="463"/>
      <c r="M10" s="463"/>
    </row>
    <row r="11" spans="2:13">
      <c r="B11" s="842"/>
      <c r="C11" s="339" t="s">
        <v>48</v>
      </c>
      <c r="D11" s="340">
        <f>'5_uproszczony_bilans'!D13</f>
        <v>0</v>
      </c>
      <c r="E11" s="340">
        <f>'5_uproszczony_bilans'!E13</f>
        <v>0</v>
      </c>
      <c r="F11" s="340">
        <f>'5_uproszczony_bilans'!F13</f>
        <v>0</v>
      </c>
      <c r="G11" s="341">
        <f t="shared" ref="G11:J11" si="4">F11-G14+G17-G19+G23</f>
        <v>0</v>
      </c>
      <c r="H11" s="341">
        <f t="shared" si="4"/>
        <v>0</v>
      </c>
      <c r="I11" s="341">
        <f t="shared" si="4"/>
        <v>0</v>
      </c>
      <c r="J11" s="536">
        <f t="shared" si="4"/>
        <v>0</v>
      </c>
      <c r="K11" s="549"/>
      <c r="L11" s="463"/>
      <c r="M11" s="463"/>
    </row>
    <row r="12" spans="2:13">
      <c r="B12" s="342"/>
      <c r="C12" s="799" t="s">
        <v>49</v>
      </c>
      <c r="D12" s="800"/>
      <c r="E12" s="800"/>
      <c r="F12" s="801"/>
      <c r="G12" s="343">
        <f t="shared" ref="G12:J12" si="5">G13+G14</f>
        <v>0</v>
      </c>
      <c r="H12" s="343">
        <f t="shared" si="5"/>
        <v>0</v>
      </c>
      <c r="I12" s="343">
        <f t="shared" si="5"/>
        <v>0</v>
      </c>
      <c r="J12" s="537">
        <f t="shared" si="5"/>
        <v>0</v>
      </c>
      <c r="K12" s="550"/>
      <c r="L12" s="464"/>
      <c r="M12" s="464"/>
    </row>
    <row r="13" spans="2:13">
      <c r="B13" s="344" t="s">
        <v>28</v>
      </c>
      <c r="C13" s="802" t="s">
        <v>450</v>
      </c>
      <c r="D13" s="803"/>
      <c r="E13" s="803"/>
      <c r="F13" s="804"/>
      <c r="G13" s="345">
        <v>0</v>
      </c>
      <c r="H13" s="345">
        <v>0</v>
      </c>
      <c r="I13" s="345">
        <v>0</v>
      </c>
      <c r="J13" s="538">
        <v>0</v>
      </c>
      <c r="K13" s="551"/>
      <c r="L13" s="465"/>
      <c r="M13" s="465"/>
    </row>
    <row r="14" spans="2:13">
      <c r="B14" s="346"/>
      <c r="C14" s="802" t="s">
        <v>451</v>
      </c>
      <c r="D14" s="803"/>
      <c r="E14" s="803"/>
      <c r="F14" s="804"/>
      <c r="G14" s="345">
        <v>0</v>
      </c>
      <c r="H14" s="345">
        <v>0</v>
      </c>
      <c r="I14" s="345">
        <v>0</v>
      </c>
      <c r="J14" s="538">
        <v>0</v>
      </c>
      <c r="K14" s="551"/>
      <c r="L14" s="465"/>
      <c r="M14" s="465"/>
    </row>
    <row r="15" spans="2:13">
      <c r="B15" s="342"/>
      <c r="C15" s="799" t="s">
        <v>50</v>
      </c>
      <c r="D15" s="800"/>
      <c r="E15" s="800"/>
      <c r="F15" s="801"/>
      <c r="G15" s="343">
        <f t="shared" ref="G15:J15" si="6">G16+G17</f>
        <v>0</v>
      </c>
      <c r="H15" s="343">
        <f t="shared" si="6"/>
        <v>0</v>
      </c>
      <c r="I15" s="343">
        <f t="shared" si="6"/>
        <v>0</v>
      </c>
      <c r="J15" s="537">
        <f t="shared" si="6"/>
        <v>0</v>
      </c>
      <c r="K15" s="550"/>
      <c r="L15" s="464"/>
      <c r="M15" s="464"/>
    </row>
    <row r="16" spans="2:13">
      <c r="B16" s="342" t="s">
        <v>30</v>
      </c>
      <c r="C16" s="802" t="s">
        <v>452</v>
      </c>
      <c r="D16" s="803"/>
      <c r="E16" s="803"/>
      <c r="F16" s="804"/>
      <c r="G16" s="345">
        <v>0</v>
      </c>
      <c r="H16" s="345">
        <v>0</v>
      </c>
      <c r="I16" s="345">
        <v>0</v>
      </c>
      <c r="J16" s="538">
        <v>0</v>
      </c>
      <c r="K16" s="551"/>
      <c r="L16" s="465"/>
      <c r="M16" s="465"/>
    </row>
    <row r="17" spans="2:13">
      <c r="B17" s="346"/>
      <c r="C17" s="802" t="s">
        <v>453</v>
      </c>
      <c r="D17" s="803"/>
      <c r="E17" s="803"/>
      <c r="F17" s="804"/>
      <c r="G17" s="345">
        <v>0</v>
      </c>
      <c r="H17" s="345">
        <v>0</v>
      </c>
      <c r="I17" s="345">
        <v>0</v>
      </c>
      <c r="J17" s="538">
        <v>0</v>
      </c>
      <c r="K17" s="551"/>
      <c r="L17" s="465"/>
      <c r="M17" s="465"/>
    </row>
    <row r="18" spans="2:13">
      <c r="B18" s="342" t="s">
        <v>51</v>
      </c>
      <c r="C18" s="347" t="s">
        <v>60</v>
      </c>
      <c r="D18" s="348">
        <f>'2_uproszczony_rzis'!D23</f>
        <v>0</v>
      </c>
      <c r="E18" s="348">
        <f>'2_uproszczony_rzis'!E23</f>
        <v>0</v>
      </c>
      <c r="F18" s="348">
        <f>'2_uproszczony_rzis'!F23</f>
        <v>0</v>
      </c>
      <c r="G18" s="343">
        <f t="shared" ref="G18:J18" si="7">G19</f>
        <v>0</v>
      </c>
      <c r="H18" s="343">
        <f t="shared" si="7"/>
        <v>0</v>
      </c>
      <c r="I18" s="343">
        <f t="shared" si="7"/>
        <v>0</v>
      </c>
      <c r="J18" s="537">
        <f t="shared" si="7"/>
        <v>0</v>
      </c>
      <c r="K18" s="550"/>
      <c r="L18" s="464"/>
      <c r="M18" s="464"/>
    </row>
    <row r="19" spans="2:13">
      <c r="B19" s="346"/>
      <c r="C19" s="805" t="s">
        <v>454</v>
      </c>
      <c r="D19" s="806"/>
      <c r="E19" s="806"/>
      <c r="F19" s="807"/>
      <c r="G19" s="349">
        <v>0</v>
      </c>
      <c r="H19" s="349">
        <v>0</v>
      </c>
      <c r="I19" s="349">
        <v>0</v>
      </c>
      <c r="J19" s="539">
        <v>0</v>
      </c>
      <c r="K19" s="552"/>
      <c r="L19" s="466"/>
      <c r="M19" s="466"/>
    </row>
    <row r="20" spans="2:13" s="149" customFormat="1" ht="16.5" customHeight="1">
      <c r="B20" s="450"/>
      <c r="C20" s="451"/>
      <c r="D20" s="451"/>
      <c r="E20" s="451"/>
      <c r="F20" s="451"/>
      <c r="G20" s="451"/>
      <c r="H20" s="451"/>
      <c r="I20" s="451"/>
      <c r="J20" s="451"/>
      <c r="K20" s="553"/>
      <c r="L20" s="467"/>
      <c r="M20" s="467"/>
    </row>
    <row r="21" spans="2:13" ht="15.75" customHeight="1">
      <c r="B21" s="336">
        <v>4</v>
      </c>
      <c r="C21" s="350" t="s">
        <v>52</v>
      </c>
      <c r="D21" s="351">
        <f>'5_uproszczony_bilans'!D14</f>
        <v>0</v>
      </c>
      <c r="E21" s="351">
        <f>'5_uproszczony_bilans'!E14</f>
        <v>0</v>
      </c>
      <c r="F21" s="351">
        <f>'5_uproszczony_bilans'!F14</f>
        <v>0</v>
      </c>
      <c r="G21" s="348">
        <f t="shared" ref="G21:J21" si="8">F21+G22-G23</f>
        <v>0</v>
      </c>
      <c r="H21" s="348">
        <f t="shared" si="8"/>
        <v>0</v>
      </c>
      <c r="I21" s="348">
        <f t="shared" si="8"/>
        <v>0</v>
      </c>
      <c r="J21" s="540">
        <f t="shared" si="8"/>
        <v>0</v>
      </c>
      <c r="K21" s="554"/>
      <c r="L21" s="468"/>
      <c r="M21" s="468"/>
    </row>
    <row r="22" spans="2:13">
      <c r="B22" s="352" t="s">
        <v>6</v>
      </c>
      <c r="C22" s="811" t="s">
        <v>455</v>
      </c>
      <c r="D22" s="812"/>
      <c r="E22" s="812"/>
      <c r="F22" s="813"/>
      <c r="G22" s="345">
        <v>0</v>
      </c>
      <c r="H22" s="345">
        <v>0</v>
      </c>
      <c r="I22" s="345">
        <v>0</v>
      </c>
      <c r="J22" s="538">
        <v>0</v>
      </c>
      <c r="K22" s="551"/>
      <c r="L22" s="465"/>
      <c r="M22" s="465"/>
    </row>
    <row r="23" spans="2:13">
      <c r="B23" s="352" t="s">
        <v>7</v>
      </c>
      <c r="C23" s="811" t="s">
        <v>456</v>
      </c>
      <c r="D23" s="812"/>
      <c r="E23" s="812"/>
      <c r="F23" s="813"/>
      <c r="G23" s="345">
        <v>0</v>
      </c>
      <c r="H23" s="345">
        <v>0</v>
      </c>
      <c r="I23" s="345">
        <v>0</v>
      </c>
      <c r="J23" s="538">
        <v>0</v>
      </c>
      <c r="K23" s="551"/>
      <c r="L23" s="465"/>
      <c r="M23" s="465"/>
    </row>
    <row r="24" spans="2:13" s="149" customFormat="1" ht="15.75" customHeight="1">
      <c r="B24" s="450"/>
      <c r="C24" s="451"/>
      <c r="D24" s="451"/>
      <c r="E24" s="451"/>
      <c r="F24" s="451"/>
      <c r="G24" s="451"/>
      <c r="H24" s="451"/>
      <c r="I24" s="451"/>
      <c r="J24" s="451"/>
      <c r="K24" s="553"/>
      <c r="L24" s="467"/>
      <c r="M24" s="467"/>
    </row>
    <row r="25" spans="2:13" ht="17.25" customHeight="1">
      <c r="B25" s="333">
        <v>5</v>
      </c>
      <c r="C25" s="353" t="s">
        <v>457</v>
      </c>
      <c r="D25" s="343">
        <f>'5_uproszczony_bilans'!D15</f>
        <v>0</v>
      </c>
      <c r="E25" s="343">
        <f>'5_uproszczony_bilans'!E15</f>
        <v>0</v>
      </c>
      <c r="F25" s="343">
        <f>'5_uproszczony_bilans'!F15</f>
        <v>0</v>
      </c>
      <c r="G25" s="343">
        <f t="shared" ref="G25:J25" si="9">F25-G26+G27-G28</f>
        <v>0</v>
      </c>
      <c r="H25" s="343">
        <f t="shared" si="9"/>
        <v>0</v>
      </c>
      <c r="I25" s="343">
        <f t="shared" si="9"/>
        <v>0</v>
      </c>
      <c r="J25" s="537">
        <f t="shared" si="9"/>
        <v>0</v>
      </c>
      <c r="K25" s="550"/>
      <c r="L25" s="464"/>
      <c r="M25" s="464"/>
    </row>
    <row r="26" spans="2:13" ht="15.75" customHeight="1">
      <c r="B26" s="354" t="s">
        <v>53</v>
      </c>
      <c r="C26" s="814" t="s">
        <v>58</v>
      </c>
      <c r="D26" s="815"/>
      <c r="E26" s="815"/>
      <c r="F26" s="816"/>
      <c r="G26" s="345">
        <v>0</v>
      </c>
      <c r="H26" s="345">
        <v>0</v>
      </c>
      <c r="I26" s="345">
        <v>0</v>
      </c>
      <c r="J26" s="538">
        <v>0</v>
      </c>
      <c r="K26" s="551"/>
      <c r="L26" s="465"/>
      <c r="M26" s="465"/>
    </row>
    <row r="27" spans="2:13" ht="18.75" customHeight="1">
      <c r="B27" s="354" t="s">
        <v>54</v>
      </c>
      <c r="C27" s="808" t="s">
        <v>55</v>
      </c>
      <c r="D27" s="809"/>
      <c r="E27" s="809"/>
      <c r="F27" s="810"/>
      <c r="G27" s="345">
        <v>0</v>
      </c>
      <c r="H27" s="345">
        <v>0</v>
      </c>
      <c r="I27" s="345">
        <v>0</v>
      </c>
      <c r="J27" s="538">
        <v>0</v>
      </c>
      <c r="K27" s="551"/>
      <c r="L27" s="465"/>
      <c r="M27" s="465"/>
    </row>
    <row r="28" spans="2:13" ht="16.5" customHeight="1">
      <c r="B28" s="354" t="s">
        <v>56</v>
      </c>
      <c r="C28" s="808" t="s">
        <v>59</v>
      </c>
      <c r="D28" s="809"/>
      <c r="E28" s="809"/>
      <c r="F28" s="810"/>
      <c r="G28" s="349">
        <v>0</v>
      </c>
      <c r="H28" s="349">
        <v>0</v>
      </c>
      <c r="I28" s="349">
        <v>0</v>
      </c>
      <c r="J28" s="539">
        <v>0</v>
      </c>
      <c r="K28" s="552"/>
      <c r="L28" s="466"/>
      <c r="M28" s="466"/>
    </row>
    <row r="29" spans="2:13" s="149" customFormat="1"/>
    <row r="30" spans="2:13" s="149" customFormat="1"/>
    <row r="31" spans="2:13" s="149" customFormat="1"/>
    <row r="32" spans="2:13" s="149" customFormat="1"/>
    <row r="33" s="149" customFormat="1"/>
    <row r="34" s="149" customFormat="1"/>
    <row r="35" s="149" customFormat="1"/>
    <row r="36" s="149" customFormat="1"/>
    <row r="37" s="149" customFormat="1"/>
    <row r="38" s="149" customFormat="1"/>
    <row r="39" s="149" customFormat="1"/>
    <row r="40" s="149" customFormat="1"/>
    <row r="41" s="149" customFormat="1"/>
    <row r="42" s="149" customFormat="1"/>
    <row r="43" s="149" customFormat="1"/>
    <row r="44" s="149" customFormat="1"/>
    <row r="45" s="149" customFormat="1"/>
    <row r="46" s="149" customFormat="1"/>
    <row r="47" s="149" customFormat="1"/>
    <row r="48" s="149" customFormat="1"/>
    <row r="49" s="149" customFormat="1"/>
    <row r="50" s="149" customFormat="1"/>
    <row r="51" s="149" customFormat="1"/>
    <row r="52" s="149" customFormat="1"/>
    <row r="53" s="149" customFormat="1"/>
    <row r="54" s="149" customFormat="1"/>
    <row r="55" s="149" customFormat="1"/>
    <row r="56" s="149" customFormat="1"/>
    <row r="57" s="149" customFormat="1"/>
    <row r="58" s="149" customFormat="1"/>
    <row r="59" s="149" customFormat="1"/>
    <row r="60" s="149" customFormat="1"/>
    <row r="61" s="149" customFormat="1"/>
    <row r="62" s="149" customFormat="1"/>
    <row r="63" s="149" customFormat="1"/>
    <row r="64" s="149" customFormat="1"/>
    <row r="65" s="149" customFormat="1"/>
    <row r="66" s="149" customFormat="1"/>
    <row r="67" s="149" customFormat="1"/>
    <row r="68" s="149" customFormat="1"/>
    <row r="69" s="149" customFormat="1"/>
    <row r="70" s="149" customFormat="1"/>
    <row r="71" s="149" customFormat="1"/>
    <row r="72" s="149" customFormat="1"/>
    <row r="73" s="149" customFormat="1"/>
  </sheetData>
  <sheetProtection password="CA55" sheet="1" objects="1" scenarios="1" formatCells="0" formatColumns="0" formatRows="0"/>
  <mergeCells count="23">
    <mergeCell ref="K3:K4"/>
    <mergeCell ref="J2:J3"/>
    <mergeCell ref="G4:H4"/>
    <mergeCell ref="G3:I3"/>
    <mergeCell ref="B9:B11"/>
    <mergeCell ref="C12:F12"/>
    <mergeCell ref="C13:F13"/>
    <mergeCell ref="C14:F14"/>
    <mergeCell ref="B3:C3"/>
    <mergeCell ref="B4:C6"/>
    <mergeCell ref="D4:F4"/>
    <mergeCell ref="D5:D6"/>
    <mergeCell ref="E5:E6"/>
    <mergeCell ref="D3:F3"/>
    <mergeCell ref="C15:F15"/>
    <mergeCell ref="C16:F16"/>
    <mergeCell ref="C17:F17"/>
    <mergeCell ref="C19:F19"/>
    <mergeCell ref="C28:F28"/>
    <mergeCell ref="C22:F22"/>
    <mergeCell ref="C23:F23"/>
    <mergeCell ref="C26:F26"/>
    <mergeCell ref="C27:F27"/>
  </mergeCells>
  <phoneticPr fontId="0" type="noConversion"/>
  <conditionalFormatting sqref="G7:M11">
    <cfRule type="cellIs" dxfId="9" priority="1" stopIfTrue="1" operator="lessThan">
      <formula>0</formula>
    </cfRule>
  </conditionalFormatting>
  <conditionalFormatting sqref="G21:M21">
    <cfRule type="cellIs" dxfId="8" priority="6" stopIfTrue="1" operator="lessThan">
      <formula>0</formula>
    </cfRule>
  </conditionalFormatting>
  <conditionalFormatting sqref="G25:M25">
    <cfRule type="cellIs" dxfId="7" priority="7" stopIfTrue="1" operator="lessThan">
      <formula>0</formula>
    </cfRule>
  </conditionalFormatting>
  <pageMargins left="0.70866141732283472" right="0.70866141732283472" top="1.1417322834645669" bottom="0.74803149606299213" header="0.31496062992125984" footer="0.31496062992125984"/>
  <pageSetup paperSize="9" scale="6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5" tint="0.59999389629810485"/>
  </sheetPr>
  <dimension ref="A1:Z236"/>
  <sheetViews>
    <sheetView showGridLines="0" topLeftCell="B1" zoomScale="70" zoomScaleNormal="70" workbookViewId="0">
      <selection activeCell="B26" sqref="A26:XFD26"/>
    </sheetView>
  </sheetViews>
  <sheetFormatPr defaultColWidth="9.140625" defaultRowHeight="12.75" outlineLevelRow="1"/>
  <cols>
    <col min="1" max="1" width="8.140625" style="91" customWidth="1"/>
    <col min="2" max="2" width="4.42578125" style="12" customWidth="1"/>
    <col min="3" max="3" width="51" style="15" customWidth="1"/>
    <col min="4" max="4" width="19.7109375" style="11" customWidth="1"/>
    <col min="5" max="5" width="22.85546875" style="11" customWidth="1"/>
    <col min="6" max="6" width="23.7109375" style="11" customWidth="1"/>
    <col min="7" max="7" width="19.140625" style="11" customWidth="1"/>
    <col min="8" max="8" width="18.42578125" style="11" customWidth="1"/>
    <col min="9" max="9" width="20" style="11" customWidth="1"/>
    <col min="10" max="10" width="18.28515625" style="11" customWidth="1"/>
    <col min="11" max="11" width="20.5703125" style="91" customWidth="1"/>
    <col min="12" max="12" width="20.42578125" style="91" customWidth="1"/>
    <col min="13" max="26" width="9.140625" style="91"/>
    <col min="27" max="16384" width="9.140625" style="11"/>
  </cols>
  <sheetData>
    <row r="1" spans="2:12" s="91" customFormat="1" ht="7.5" customHeight="1">
      <c r="B1" s="137"/>
      <c r="C1" s="150"/>
    </row>
    <row r="2" spans="2:12" ht="12.75" customHeight="1">
      <c r="B2" s="847" t="s">
        <v>21</v>
      </c>
      <c r="C2" s="848"/>
      <c r="D2" s="848"/>
      <c r="E2" s="849"/>
      <c r="F2" s="355" t="s">
        <v>259</v>
      </c>
      <c r="G2" s="854" t="str">
        <f>'1_RZIS_porównawczy'!D2</f>
        <v>wpisz tu nazwę firmy</v>
      </c>
      <c r="H2" s="855"/>
      <c r="I2" s="855"/>
      <c r="J2" s="855"/>
      <c r="K2" s="159"/>
    </row>
    <row r="3" spans="2:12" ht="16.5" hidden="1" customHeight="1">
      <c r="B3" s="356"/>
      <c r="C3" s="356"/>
      <c r="D3" s="356"/>
      <c r="E3" s="356"/>
      <c r="F3" s="356"/>
      <c r="G3" s="356"/>
      <c r="H3" s="357"/>
      <c r="I3" s="357"/>
      <c r="J3" s="357"/>
    </row>
    <row r="4" spans="2:12" ht="13.5" hidden="1" customHeight="1">
      <c r="B4" s="358"/>
      <c r="C4" s="359"/>
      <c r="D4" s="360"/>
      <c r="E4" s="360"/>
      <c r="F4" s="360"/>
      <c r="G4" s="361"/>
      <c r="H4" s="357"/>
      <c r="I4" s="357"/>
      <c r="J4" s="357"/>
    </row>
    <row r="5" spans="2:12" s="91" customFormat="1" ht="18" customHeight="1">
      <c r="B5" s="210"/>
      <c r="C5" s="362"/>
      <c r="D5" s="363" t="s">
        <v>329</v>
      </c>
      <c r="E5" s="364"/>
      <c r="F5" s="364"/>
      <c r="G5" s="364"/>
      <c r="H5" s="211"/>
      <c r="I5" s="211"/>
      <c r="J5" s="211"/>
    </row>
    <row r="6" spans="2:12" ht="27" customHeight="1">
      <c r="B6" s="856" t="s">
        <v>0</v>
      </c>
      <c r="C6" s="856" t="s">
        <v>22</v>
      </c>
      <c r="D6" s="471" t="s">
        <v>23</v>
      </c>
      <c r="E6" s="471" t="s">
        <v>23</v>
      </c>
      <c r="F6" s="471" t="s">
        <v>24</v>
      </c>
      <c r="G6" s="472" t="s">
        <v>46</v>
      </c>
      <c r="H6" s="473"/>
      <c r="I6" s="473"/>
      <c r="J6" s="473"/>
      <c r="K6" s="576"/>
      <c r="L6" s="572"/>
    </row>
    <row r="7" spans="2:12" ht="15.75" customHeight="1">
      <c r="B7" s="857"/>
      <c r="C7" s="857"/>
      <c r="D7" s="859">
        <f>'2_uproszczony_rzis'!D6</f>
        <v>2024</v>
      </c>
      <c r="E7" s="859">
        <f>'2_uproszczony_rzis'!E6</f>
        <v>2025</v>
      </c>
      <c r="F7" s="441">
        <f>'2_uproszczony_rzis'!F6</f>
        <v>2026</v>
      </c>
      <c r="G7" s="442">
        <f>'2_uproszczony_rzis'!G6</f>
        <v>2026</v>
      </c>
      <c r="H7" s="850">
        <f>'2_uproszczony_rzis'!H6</f>
        <v>2027</v>
      </c>
      <c r="I7" s="850">
        <f>'2_uproszczony_rzis'!I6</f>
        <v>2028</v>
      </c>
      <c r="J7" s="852">
        <f>'2_uproszczony_rzis'!J6</f>
        <v>2029</v>
      </c>
      <c r="K7" s="845"/>
      <c r="L7" s="846"/>
    </row>
    <row r="8" spans="2:12" ht="15" customHeight="1">
      <c r="B8" s="858"/>
      <c r="C8" s="858"/>
      <c r="D8" s="860"/>
      <c r="E8" s="860"/>
      <c r="F8" s="441" t="str">
        <f>'2_uproszczony_rzis'!F7</f>
        <v>styczeń-czerwiec</v>
      </c>
      <c r="G8" s="443" t="str">
        <f>'2_uproszczony_rzis'!G7</f>
        <v>lipiec-grudzień</v>
      </c>
      <c r="H8" s="851"/>
      <c r="I8" s="851"/>
      <c r="J8" s="853"/>
      <c r="K8" s="845"/>
      <c r="L8" s="846"/>
    </row>
    <row r="9" spans="2:12" ht="18" customHeight="1">
      <c r="B9" s="365">
        <v>1</v>
      </c>
      <c r="C9" s="366" t="s">
        <v>25</v>
      </c>
      <c r="D9" s="655">
        <f>D10+D15</f>
        <v>0</v>
      </c>
      <c r="E9" s="655">
        <f>E10+E15</f>
        <v>0</v>
      </c>
      <c r="F9" s="655">
        <f>F10+F15</f>
        <v>0</v>
      </c>
      <c r="G9" s="656">
        <f>'4_aktywa trwałe_prognoza'!G7</f>
        <v>0</v>
      </c>
      <c r="H9" s="656">
        <f>'4_aktywa trwałe_prognoza'!H7</f>
        <v>0</v>
      </c>
      <c r="I9" s="656">
        <f>'4_aktywa trwałe_prognoza'!I7</f>
        <v>0</v>
      </c>
      <c r="J9" s="657">
        <f>'4_aktywa trwałe_prognoza'!J7</f>
        <v>0</v>
      </c>
      <c r="K9" s="577"/>
      <c r="L9" s="573"/>
    </row>
    <row r="10" spans="2:12" ht="19.5" customHeight="1">
      <c r="B10" s="367">
        <v>2</v>
      </c>
      <c r="C10" s="368" t="s">
        <v>26</v>
      </c>
      <c r="D10" s="655">
        <f>D11+D14</f>
        <v>0</v>
      </c>
      <c r="E10" s="655">
        <f>E11+E14</f>
        <v>0</v>
      </c>
      <c r="F10" s="655">
        <f>F11+F14</f>
        <v>0</v>
      </c>
      <c r="G10" s="656">
        <f>'4_aktywa trwałe_prognoza'!G8</f>
        <v>0</v>
      </c>
      <c r="H10" s="656">
        <f>'4_aktywa trwałe_prognoza'!H8</f>
        <v>0</v>
      </c>
      <c r="I10" s="656">
        <f>'4_aktywa trwałe_prognoza'!I8</f>
        <v>0</v>
      </c>
      <c r="J10" s="657">
        <f>'4_aktywa trwałe_prognoza'!J8</f>
        <v>0</v>
      </c>
      <c r="K10" s="577"/>
      <c r="L10" s="573"/>
    </row>
    <row r="11" spans="2:12" ht="18.75" customHeight="1">
      <c r="B11" s="369">
        <v>3</v>
      </c>
      <c r="C11" s="370" t="s">
        <v>27</v>
      </c>
      <c r="D11" s="444">
        <f>D12+D13</f>
        <v>0</v>
      </c>
      <c r="E11" s="444">
        <f>E12+E13</f>
        <v>0</v>
      </c>
      <c r="F11" s="444">
        <f>F12+F13</f>
        <v>0</v>
      </c>
      <c r="G11" s="658">
        <f>'4_aktywa trwałe_prognoza'!G9</f>
        <v>0</v>
      </c>
      <c r="H11" s="658">
        <f>'4_aktywa trwałe_prognoza'!H9</f>
        <v>0</v>
      </c>
      <c r="I11" s="658">
        <f>'4_aktywa trwałe_prognoza'!I9</f>
        <v>0</v>
      </c>
      <c r="J11" s="659">
        <f>'4_aktywa trwałe_prognoza'!J9</f>
        <v>0</v>
      </c>
      <c r="K11" s="577"/>
      <c r="L11" s="573"/>
    </row>
    <row r="12" spans="2:12" ht="15.75" customHeight="1">
      <c r="B12" s="371" t="s">
        <v>28</v>
      </c>
      <c r="C12" s="370" t="s">
        <v>29</v>
      </c>
      <c r="D12" s="660">
        <f>'3_BILANS_pełny'!D16</f>
        <v>0</v>
      </c>
      <c r="E12" s="660">
        <f>'3_BILANS_pełny'!E16</f>
        <v>0</v>
      </c>
      <c r="F12" s="660">
        <f>'3_BILANS_pełny'!F16</f>
        <v>0</v>
      </c>
      <c r="G12" s="658">
        <f>'4_aktywa trwałe_prognoza'!G10</f>
        <v>0</v>
      </c>
      <c r="H12" s="658">
        <f>'4_aktywa trwałe_prognoza'!H10</f>
        <v>0</v>
      </c>
      <c r="I12" s="658">
        <f>'4_aktywa trwałe_prognoza'!I10</f>
        <v>0</v>
      </c>
      <c r="J12" s="659">
        <f>'4_aktywa trwałe_prognoza'!J10</f>
        <v>0</v>
      </c>
      <c r="K12" s="577"/>
      <c r="L12" s="573"/>
    </row>
    <row r="13" spans="2:12" ht="18" customHeight="1">
      <c r="B13" s="371" t="s">
        <v>30</v>
      </c>
      <c r="C13" s="370" t="s">
        <v>31</v>
      </c>
      <c r="D13" s="660">
        <f>'3_BILANS_pełny'!D17+'3_BILANS_pełny'!D18+'3_BILANS_pełny'!D19+'3_BILANS_pełny'!D20</f>
        <v>0</v>
      </c>
      <c r="E13" s="660">
        <f>'3_BILANS_pełny'!E17+'3_BILANS_pełny'!E18+'3_BILANS_pełny'!E19+'3_BILANS_pełny'!E20</f>
        <v>0</v>
      </c>
      <c r="F13" s="660">
        <f>'3_BILANS_pełny'!F17+'3_BILANS_pełny'!F18+'3_BILANS_pełny'!F19+'3_BILANS_pełny'!F20</f>
        <v>0</v>
      </c>
      <c r="G13" s="658">
        <f>'4_aktywa trwałe_prognoza'!G11</f>
        <v>0</v>
      </c>
      <c r="H13" s="658">
        <f>'4_aktywa trwałe_prognoza'!H11</f>
        <v>0</v>
      </c>
      <c r="I13" s="658">
        <f>'4_aktywa trwałe_prognoza'!I11</f>
        <v>0</v>
      </c>
      <c r="J13" s="659">
        <f>'4_aktywa trwałe_prognoza'!J11</f>
        <v>0</v>
      </c>
      <c r="K13" s="577"/>
      <c r="L13" s="573"/>
    </row>
    <row r="14" spans="2:12" ht="16.5" customHeight="1">
      <c r="B14" s="371">
        <v>4</v>
      </c>
      <c r="C14" s="370" t="s">
        <v>32</v>
      </c>
      <c r="D14" s="444">
        <f>'3_BILANS_pełny'!D21+'3_BILANS_pełny'!D22</f>
        <v>0</v>
      </c>
      <c r="E14" s="444">
        <f>'3_BILANS_pełny'!E21+'3_BILANS_pełny'!E22</f>
        <v>0</v>
      </c>
      <c r="F14" s="444">
        <f>'3_BILANS_pełny'!F21+'3_BILANS_pełny'!F22</f>
        <v>0</v>
      </c>
      <c r="G14" s="658">
        <f>'4_aktywa trwałe_prognoza'!G21</f>
        <v>0</v>
      </c>
      <c r="H14" s="658">
        <f>'4_aktywa trwałe_prognoza'!H21</f>
        <v>0</v>
      </c>
      <c r="I14" s="658">
        <f>'4_aktywa trwałe_prognoza'!I21</f>
        <v>0</v>
      </c>
      <c r="J14" s="659">
        <f>'4_aktywa trwałe_prognoza'!J21</f>
        <v>0</v>
      </c>
      <c r="K14" s="577"/>
      <c r="L14" s="573"/>
    </row>
    <row r="15" spans="2:12" ht="24.75" customHeight="1">
      <c r="B15" s="372">
        <v>5</v>
      </c>
      <c r="C15" s="373" t="s">
        <v>33</v>
      </c>
      <c r="D15" s="661">
        <f>'3_BILANS_pełny'!D8-'5_uproszczony_bilans'!D10</f>
        <v>0</v>
      </c>
      <c r="E15" s="661">
        <f>'3_BILANS_pełny'!E8-'5_uproszczony_bilans'!E10</f>
        <v>0</v>
      </c>
      <c r="F15" s="661">
        <f>'3_BILANS_pełny'!F8-'5_uproszczony_bilans'!F10</f>
        <v>0</v>
      </c>
      <c r="G15" s="658">
        <f>'4_aktywa trwałe_prognoza'!G25</f>
        <v>0</v>
      </c>
      <c r="H15" s="658">
        <f>'4_aktywa trwałe_prognoza'!H25</f>
        <v>0</v>
      </c>
      <c r="I15" s="658">
        <f>'4_aktywa trwałe_prognoza'!I25</f>
        <v>0</v>
      </c>
      <c r="J15" s="659">
        <f>'4_aktywa trwałe_prognoza'!J25</f>
        <v>0</v>
      </c>
      <c r="K15" s="577"/>
      <c r="L15" s="573"/>
    </row>
    <row r="16" spans="2:12" ht="20.25" customHeight="1">
      <c r="B16" s="367">
        <v>6</v>
      </c>
      <c r="C16" s="374" t="s">
        <v>276</v>
      </c>
      <c r="D16" s="662">
        <f>D17+D22+D24+D25-'3_BILANS_pełny'!D93-'3_BILANS_pełny'!D94</f>
        <v>0</v>
      </c>
      <c r="E16" s="662">
        <f>E17+E22+E24+E25-'3_BILANS_pełny'!E93-'3_BILANS_pełny'!E94</f>
        <v>0</v>
      </c>
      <c r="F16" s="662">
        <f>F17+F22+F24+F25-'3_BILANS_pełny'!F93-'3_BILANS_pełny'!F94</f>
        <v>0</v>
      </c>
      <c r="G16" s="663"/>
      <c r="H16" s="663"/>
      <c r="I16" s="663"/>
      <c r="J16" s="664"/>
      <c r="K16" s="159"/>
    </row>
    <row r="17" spans="2:12">
      <c r="B17" s="372">
        <v>7</v>
      </c>
      <c r="C17" s="373" t="s">
        <v>34</v>
      </c>
      <c r="D17" s="665">
        <f>D18+D20+D21+D19</f>
        <v>0</v>
      </c>
      <c r="E17" s="665">
        <f>E18+E20+E21+E19</f>
        <v>0</v>
      </c>
      <c r="F17" s="666">
        <f>F18+F20+F21+F19</f>
        <v>0</v>
      </c>
      <c r="G17" s="861"/>
      <c r="H17" s="864"/>
      <c r="I17" s="864"/>
      <c r="J17" s="875"/>
      <c r="K17" s="878"/>
      <c r="L17" s="878"/>
    </row>
    <row r="18" spans="2:12" ht="15" customHeight="1" outlineLevel="1">
      <c r="B18" s="375" t="s">
        <v>35</v>
      </c>
      <c r="C18" s="370" t="s">
        <v>36</v>
      </c>
      <c r="D18" s="660">
        <f>'3_BILANS_pełny'!D55</f>
        <v>0</v>
      </c>
      <c r="E18" s="660">
        <f>'3_BILANS_pełny'!E55</f>
        <v>0</v>
      </c>
      <c r="F18" s="667">
        <f>'3_BILANS_pełny'!F55</f>
        <v>0</v>
      </c>
      <c r="G18" s="862"/>
      <c r="H18" s="865"/>
      <c r="I18" s="865"/>
      <c r="J18" s="876"/>
      <c r="K18" s="878"/>
      <c r="L18" s="878"/>
    </row>
    <row r="19" spans="2:12" ht="16.5" customHeight="1" outlineLevel="1">
      <c r="B19" s="375" t="s">
        <v>37</v>
      </c>
      <c r="C19" s="370" t="s">
        <v>38</v>
      </c>
      <c r="D19" s="660">
        <f>'3_BILANS_pełny'!D53+'3_BILANS_pełny'!D54</f>
        <v>0</v>
      </c>
      <c r="E19" s="660">
        <f>'3_BILANS_pełny'!E53+'3_BILANS_pełny'!E54</f>
        <v>0</v>
      </c>
      <c r="F19" s="667">
        <f>'3_BILANS_pełny'!F53+'3_BILANS_pełny'!F54</f>
        <v>0</v>
      </c>
      <c r="G19" s="862"/>
      <c r="H19" s="865"/>
      <c r="I19" s="865"/>
      <c r="J19" s="876"/>
      <c r="K19" s="878"/>
      <c r="L19" s="878"/>
    </row>
    <row r="20" spans="2:12" ht="15" customHeight="1" outlineLevel="1">
      <c r="B20" s="375" t="s">
        <v>39</v>
      </c>
      <c r="C20" s="370" t="s">
        <v>258</v>
      </c>
      <c r="D20" s="660">
        <f>'3_BILANS_pełny'!D52</f>
        <v>0</v>
      </c>
      <c r="E20" s="660">
        <f>'3_BILANS_pełny'!E52</f>
        <v>0</v>
      </c>
      <c r="F20" s="667">
        <f>'3_BILANS_pełny'!F52</f>
        <v>0</v>
      </c>
      <c r="G20" s="862"/>
      <c r="H20" s="865"/>
      <c r="I20" s="865"/>
      <c r="J20" s="876"/>
      <c r="K20" s="878"/>
      <c r="L20" s="878"/>
    </row>
    <row r="21" spans="2:12" ht="18" customHeight="1" outlineLevel="1">
      <c r="B21" s="375" t="s">
        <v>40</v>
      </c>
      <c r="C21" s="370" t="s">
        <v>241</v>
      </c>
      <c r="D21" s="660">
        <f>'3_BILANS_pełny'!D56</f>
        <v>0</v>
      </c>
      <c r="E21" s="660">
        <f>'3_BILANS_pełny'!E56</f>
        <v>0</v>
      </c>
      <c r="F21" s="667">
        <f>'3_BILANS_pełny'!F56</f>
        <v>0</v>
      </c>
      <c r="G21" s="862"/>
      <c r="H21" s="865"/>
      <c r="I21" s="865"/>
      <c r="J21" s="876"/>
      <c r="K21" s="878"/>
      <c r="L21" s="878"/>
    </row>
    <row r="22" spans="2:12" ht="15.75" customHeight="1">
      <c r="B22" s="371">
        <v>8</v>
      </c>
      <c r="C22" s="376" t="s">
        <v>41</v>
      </c>
      <c r="D22" s="661">
        <f>'3_BILANS_pełny'!D59+'3_BILANS_pełny'!D69+'3_BILANS_pełny'!D64</f>
        <v>0</v>
      </c>
      <c r="E22" s="661">
        <f>'3_BILANS_pełny'!E59+'3_BILANS_pełny'!E69+'3_BILANS_pełny'!E64</f>
        <v>0</v>
      </c>
      <c r="F22" s="668">
        <f>'3_BILANS_pełny'!F59+'3_BILANS_pełny'!F69+'3_BILANS_pełny'!F64</f>
        <v>0</v>
      </c>
      <c r="G22" s="862"/>
      <c r="H22" s="865"/>
      <c r="I22" s="865"/>
      <c r="J22" s="876"/>
      <c r="K22" s="878"/>
      <c r="L22" s="878"/>
    </row>
    <row r="23" spans="2:12" ht="15.75" customHeight="1">
      <c r="B23" s="371"/>
      <c r="C23" s="376" t="s">
        <v>469</v>
      </c>
      <c r="D23" s="669">
        <f>'3_BILANS_pełny'!I87</f>
        <v>0</v>
      </c>
      <c r="E23" s="669">
        <f>'3_BILANS_pełny'!J87</f>
        <v>0</v>
      </c>
      <c r="F23" s="670">
        <f>'3_BILANS_pełny'!K87</f>
        <v>0</v>
      </c>
      <c r="G23" s="862"/>
      <c r="H23" s="865"/>
      <c r="I23" s="865"/>
      <c r="J23" s="876"/>
      <c r="K23" s="878"/>
      <c r="L23" s="878"/>
    </row>
    <row r="24" spans="2:12">
      <c r="B24" s="371">
        <v>9</v>
      </c>
      <c r="C24" s="376" t="s">
        <v>42</v>
      </c>
      <c r="D24" s="661">
        <f>'3_BILANS_pełny'!D87</f>
        <v>0</v>
      </c>
      <c r="E24" s="661">
        <f>'3_BILANS_pełny'!E87</f>
        <v>0</v>
      </c>
      <c r="F24" s="668">
        <f>'3_BILANS_pełny'!F87</f>
        <v>0</v>
      </c>
      <c r="G24" s="863"/>
      <c r="H24" s="866"/>
      <c r="I24" s="866"/>
      <c r="J24" s="877"/>
      <c r="K24" s="878"/>
      <c r="L24" s="878"/>
    </row>
    <row r="25" spans="2:12" ht="38.25">
      <c r="B25" s="371">
        <v>10</v>
      </c>
      <c r="C25" s="376" t="s">
        <v>443</v>
      </c>
      <c r="D25" s="661">
        <f>'3_BILANS_pełny'!D50-'3_BILANS_pełny'!D51-'3_BILANS_pełny'!D59-'3_BILANS_pełny'!D69-'3_BILANS_pełny'!D87-'3_BILANS_pełny'!D64+'3_BILANS_pełny'!D93+'3_BILANS_pełny'!D94</f>
        <v>0</v>
      </c>
      <c r="E25" s="661">
        <f>'3_BILANS_pełny'!E50-'3_BILANS_pełny'!E51-'3_BILANS_pełny'!E59-'3_BILANS_pełny'!E69-'3_BILANS_pełny'!E87-'3_BILANS_pełny'!E64+'3_BILANS_pełny'!E93+'3_BILANS_pełny'!E94</f>
        <v>0</v>
      </c>
      <c r="F25" s="661">
        <f>'3_BILANS_pełny'!F50-'3_BILANS_pełny'!F51-'3_BILANS_pełny'!F59-'3_BILANS_pełny'!F69-'3_BILANS_pełny'!F87-'3_BILANS_pełny'!F64+'3_BILANS_pełny'!F93+'3_BILANS_pełny'!F94</f>
        <v>0</v>
      </c>
      <c r="G25" s="582">
        <f t="shared" ref="G25:J25" si="0">F25</f>
        <v>0</v>
      </c>
      <c r="H25" s="582">
        <f t="shared" si="0"/>
        <v>0</v>
      </c>
      <c r="I25" s="582">
        <f t="shared" si="0"/>
        <v>0</v>
      </c>
      <c r="J25" s="583">
        <f t="shared" si="0"/>
        <v>0</v>
      </c>
      <c r="K25" s="578"/>
      <c r="L25" s="574"/>
    </row>
    <row r="26" spans="2:12">
      <c r="B26" s="377">
        <v>11</v>
      </c>
      <c r="C26" s="378" t="s">
        <v>271</v>
      </c>
      <c r="D26" s="418">
        <f>D9+D16+'3_BILANS_pełny'!D94+'3_BILANS_pełny'!D93</f>
        <v>0</v>
      </c>
      <c r="E26" s="418">
        <f>E9+E16+'3_BILANS_pełny'!E94+'3_BILANS_pełny'!E93</f>
        <v>0</v>
      </c>
      <c r="F26" s="418">
        <f>F9+F16+'3_BILANS_pełny'!F94+'3_BILANS_pełny'!F93</f>
        <v>0</v>
      </c>
      <c r="G26" s="443"/>
      <c r="H26" s="443"/>
      <c r="I26" s="443"/>
      <c r="J26" s="569"/>
      <c r="K26" s="159"/>
    </row>
    <row r="27" spans="2:12" s="91" customFormat="1">
      <c r="B27" s="210"/>
      <c r="C27" s="380"/>
      <c r="D27" s="211"/>
      <c r="E27" s="211"/>
      <c r="F27" s="211"/>
      <c r="G27" s="211"/>
      <c r="H27" s="211"/>
      <c r="I27" s="211"/>
      <c r="J27" s="211"/>
      <c r="K27" s="211"/>
      <c r="L27" s="211"/>
    </row>
    <row r="28" spans="2:12">
      <c r="B28" s="843" t="s">
        <v>0</v>
      </c>
      <c r="C28" s="843" t="s">
        <v>43</v>
      </c>
      <c r="D28" s="671" t="s">
        <v>23</v>
      </c>
      <c r="E28" s="671" t="s">
        <v>23</v>
      </c>
      <c r="F28" s="671" t="s">
        <v>24</v>
      </c>
      <c r="G28" s="379">
        <f t="shared" ref="G28:J28" si="1">G7</f>
        <v>2026</v>
      </c>
      <c r="H28" s="379">
        <f t="shared" si="1"/>
        <v>2027</v>
      </c>
      <c r="I28" s="379">
        <f t="shared" si="1"/>
        <v>2028</v>
      </c>
      <c r="J28" s="570">
        <f t="shared" si="1"/>
        <v>2029</v>
      </c>
      <c r="K28" s="579"/>
      <c r="L28" s="211"/>
    </row>
    <row r="29" spans="2:12">
      <c r="B29" s="844"/>
      <c r="C29" s="844"/>
      <c r="D29" s="672">
        <f>D7</f>
        <v>2024</v>
      </c>
      <c r="E29" s="672">
        <f>E7</f>
        <v>2025</v>
      </c>
      <c r="F29" s="672">
        <f>F7</f>
        <v>2026</v>
      </c>
      <c r="G29" s="673" t="str">
        <f>G8</f>
        <v>lipiec-grudzień</v>
      </c>
      <c r="H29" s="673"/>
      <c r="I29" s="673"/>
      <c r="J29" s="674"/>
      <c r="K29" s="579"/>
      <c r="L29" s="211"/>
    </row>
    <row r="30" spans="2:12">
      <c r="B30" s="675">
        <v>12</v>
      </c>
      <c r="C30" s="676" t="s">
        <v>273</v>
      </c>
      <c r="D30" s="677">
        <f>D31+D32+D33</f>
        <v>0</v>
      </c>
      <c r="E30" s="677">
        <f>E31+E32+E33</f>
        <v>0</v>
      </c>
      <c r="F30" s="678">
        <f>F31+F32+F33</f>
        <v>0</v>
      </c>
      <c r="G30" s="719"/>
      <c r="H30" s="721"/>
      <c r="I30" s="721"/>
      <c r="J30" s="723"/>
      <c r="K30" s="874"/>
      <c r="L30" s="874"/>
    </row>
    <row r="31" spans="2:12">
      <c r="B31" s="679">
        <v>13</v>
      </c>
      <c r="C31" s="680" t="s">
        <v>442</v>
      </c>
      <c r="D31" s="681">
        <f>'3_BILANS_pełny'!I9+'3_BILANS_pełny'!I10+'3_BILANS_pełny'!I12+'3_BILANS_pełny'!I14+'3_BILANS_pełny'!I17</f>
        <v>0</v>
      </c>
      <c r="E31" s="681">
        <f>'3_BILANS_pełny'!J9+'3_BILANS_pełny'!J10+'3_BILANS_pełny'!J12+'3_BILANS_pełny'!J14+'3_BILANS_pełny'!J17</f>
        <v>0</v>
      </c>
      <c r="F31" s="682">
        <f>'3_BILANS_pełny'!K9+'3_BILANS_pełny'!K10+'3_BILANS_pełny'!K12+'3_BILANS_pełny'!K14+'3_BILANS_pełny'!K17</f>
        <v>0</v>
      </c>
      <c r="G31" s="720"/>
      <c r="H31" s="722"/>
      <c r="I31" s="722"/>
      <c r="J31" s="724"/>
      <c r="K31" s="874"/>
      <c r="L31" s="874"/>
    </row>
    <row r="32" spans="2:12">
      <c r="B32" s="371">
        <v>14</v>
      </c>
      <c r="C32" s="683" t="s">
        <v>441</v>
      </c>
      <c r="D32" s="684">
        <f>'3_BILANS_pełny'!I18</f>
        <v>0</v>
      </c>
      <c r="E32" s="684">
        <f>'3_BILANS_pełny'!J18</f>
        <v>0</v>
      </c>
      <c r="F32" s="685">
        <f>'3_BILANS_pełny'!K18</f>
        <v>0</v>
      </c>
      <c r="G32" s="720"/>
      <c r="H32" s="722"/>
      <c r="I32" s="722"/>
      <c r="J32" s="724"/>
      <c r="K32" s="874"/>
      <c r="L32" s="874"/>
    </row>
    <row r="33" spans="2:12">
      <c r="B33" s="686">
        <v>15</v>
      </c>
      <c r="C33" s="687" t="s">
        <v>211</v>
      </c>
      <c r="D33" s="684">
        <f>'3_BILANS_pełny'!I19</f>
        <v>0</v>
      </c>
      <c r="E33" s="684">
        <f>'3_BILANS_pełny'!J19</f>
        <v>0</v>
      </c>
      <c r="F33" s="685">
        <f>'3_BILANS_pełny'!K19</f>
        <v>0</v>
      </c>
      <c r="G33" s="720"/>
      <c r="H33" s="722"/>
      <c r="I33" s="722"/>
      <c r="J33" s="724"/>
      <c r="K33" s="874"/>
      <c r="L33" s="874"/>
    </row>
    <row r="34" spans="2:12" ht="15.75" customHeight="1">
      <c r="B34" s="675">
        <v>16</v>
      </c>
      <c r="C34" s="688" t="s">
        <v>274</v>
      </c>
      <c r="D34" s="689">
        <f>D35+D36</f>
        <v>0</v>
      </c>
      <c r="E34" s="689">
        <f>E35+E36</f>
        <v>0</v>
      </c>
      <c r="F34" s="690">
        <f>F35+F36</f>
        <v>0</v>
      </c>
      <c r="G34" s="720"/>
      <c r="H34" s="722"/>
      <c r="I34" s="722"/>
      <c r="J34" s="724"/>
      <c r="K34" s="874"/>
      <c r="L34" s="874"/>
    </row>
    <row r="35" spans="2:12">
      <c r="B35" s="371">
        <v>17</v>
      </c>
      <c r="C35" s="376" t="s">
        <v>256</v>
      </c>
      <c r="D35" s="691">
        <f>'3_BILANS_pełny'!I33</f>
        <v>0</v>
      </c>
      <c r="E35" s="691">
        <f>'3_BILANS_pełny'!J33</f>
        <v>0</v>
      </c>
      <c r="F35" s="692">
        <f>'3_BILANS_pełny'!K33</f>
        <v>0</v>
      </c>
      <c r="G35" s="726">
        <f>'6_dane inne'!G20</f>
        <v>0</v>
      </c>
      <c r="H35" s="726">
        <f>'6_dane inne'!H20</f>
        <v>0</v>
      </c>
      <c r="I35" s="726">
        <f>'6_dane inne'!I20</f>
        <v>0</v>
      </c>
      <c r="J35" s="726">
        <f>'6_dane inne'!J20</f>
        <v>0</v>
      </c>
      <c r="K35" s="874"/>
      <c r="L35" s="874"/>
    </row>
    <row r="36" spans="2:12">
      <c r="B36" s="371">
        <v>18</v>
      </c>
      <c r="C36" s="376" t="s">
        <v>257</v>
      </c>
      <c r="D36" s="691">
        <f>'3_BILANS_pełny'!I29-'3_BILANS_pełny'!I33</f>
        <v>0</v>
      </c>
      <c r="E36" s="691">
        <f>'3_BILANS_pełny'!J29-'3_BILANS_pełny'!J33</f>
        <v>0</v>
      </c>
      <c r="F36" s="692">
        <f>'3_BILANS_pełny'!K29-'3_BILANS_pełny'!K33</f>
        <v>0</v>
      </c>
      <c r="G36" s="725"/>
      <c r="H36" s="725"/>
      <c r="I36" s="725"/>
      <c r="J36" s="725"/>
      <c r="K36" s="580"/>
      <c r="L36" s="429"/>
    </row>
    <row r="37" spans="2:12">
      <c r="B37" s="367">
        <v>19</v>
      </c>
      <c r="C37" s="693" t="s">
        <v>275</v>
      </c>
      <c r="D37" s="694">
        <f>D38+D39+D41+D42</f>
        <v>0</v>
      </c>
      <c r="E37" s="694">
        <f>E38+E39+E41+E42</f>
        <v>0</v>
      </c>
      <c r="F37" s="695">
        <f>F38+F39+F41+F42</f>
        <v>0</v>
      </c>
      <c r="G37" s="867"/>
      <c r="H37" s="869"/>
      <c r="I37" s="869"/>
      <c r="J37" s="872"/>
      <c r="K37" s="874"/>
      <c r="L37" s="874"/>
    </row>
    <row r="38" spans="2:12">
      <c r="B38" s="371">
        <v>20</v>
      </c>
      <c r="C38" s="376" t="s">
        <v>256</v>
      </c>
      <c r="D38" s="696">
        <f>'3_BILANS_pełny'!I50</f>
        <v>0</v>
      </c>
      <c r="E38" s="696">
        <f>'3_BILANS_pełny'!J50</f>
        <v>0</v>
      </c>
      <c r="F38" s="697">
        <f>'3_BILANS_pełny'!K50</f>
        <v>0</v>
      </c>
      <c r="G38" s="867"/>
      <c r="H38" s="870"/>
      <c r="I38" s="870"/>
      <c r="J38" s="872"/>
      <c r="K38" s="874"/>
      <c r="L38" s="874"/>
    </row>
    <row r="39" spans="2:12">
      <c r="B39" s="371">
        <v>21</v>
      </c>
      <c r="C39" s="376" t="s">
        <v>255</v>
      </c>
      <c r="D39" s="696">
        <f>'3_BILANS_pełny'!I40+'3_BILANS_pełny'!I53+'3_BILANS_pełny'!I45</f>
        <v>0</v>
      </c>
      <c r="E39" s="696">
        <f>'3_BILANS_pełny'!J40+'3_BILANS_pełny'!J53+'3_BILANS_pełny'!J45</f>
        <v>0</v>
      </c>
      <c r="F39" s="697">
        <f>'3_BILANS_pełny'!K40+'3_BILANS_pełny'!K53+'3_BILANS_pełny'!K45</f>
        <v>0</v>
      </c>
      <c r="G39" s="867"/>
      <c r="H39" s="870"/>
      <c r="I39" s="870"/>
      <c r="J39" s="872"/>
      <c r="K39" s="874"/>
      <c r="L39" s="874"/>
    </row>
    <row r="40" spans="2:12">
      <c r="B40" s="371"/>
      <c r="C40" s="376" t="s">
        <v>469</v>
      </c>
      <c r="D40" s="698">
        <f>'3_BILANS_pełny'!I88</f>
        <v>0</v>
      </c>
      <c r="E40" s="698">
        <f>'3_BILANS_pełny'!J88</f>
        <v>0</v>
      </c>
      <c r="F40" s="699">
        <f>'3_BILANS_pełny'!K88</f>
        <v>0</v>
      </c>
      <c r="G40" s="868"/>
      <c r="H40" s="871"/>
      <c r="I40" s="871"/>
      <c r="J40" s="873"/>
      <c r="K40" s="874"/>
      <c r="L40" s="874"/>
    </row>
    <row r="41" spans="2:12" ht="12.75" customHeight="1">
      <c r="B41" s="371">
        <v>22</v>
      </c>
      <c r="C41" s="370" t="s">
        <v>328</v>
      </c>
      <c r="D41" s="696">
        <f>'3_BILANS_pełny'!I58</f>
        <v>0</v>
      </c>
      <c r="E41" s="696">
        <f>'3_BILANS_pełny'!J58</f>
        <v>0</v>
      </c>
      <c r="F41" s="696">
        <f>'3_BILANS_pełny'!K58</f>
        <v>0</v>
      </c>
      <c r="G41" s="584">
        <f t="shared" ref="G41:J44" si="2">F41</f>
        <v>0</v>
      </c>
      <c r="H41" s="584">
        <f t="shared" si="2"/>
        <v>0</v>
      </c>
      <c r="I41" s="584">
        <f t="shared" si="2"/>
        <v>0</v>
      </c>
      <c r="J41" s="585">
        <f t="shared" si="2"/>
        <v>0</v>
      </c>
      <c r="K41" s="581"/>
      <c r="L41" s="575"/>
    </row>
    <row r="42" spans="2:12">
      <c r="B42" s="371">
        <v>23</v>
      </c>
      <c r="C42" s="700" t="s">
        <v>44</v>
      </c>
      <c r="D42" s="696">
        <f>'3_BILANS_pełny'!I38-'5_uproszczony_bilans'!D38-'5_uproszczony_bilans'!D39-'5_uproszczony_bilans'!D41</f>
        <v>0</v>
      </c>
      <c r="E42" s="696">
        <f>'3_BILANS_pełny'!J38-'5_uproszczony_bilans'!E38-'5_uproszczony_bilans'!E39-'5_uproszczony_bilans'!E41</f>
        <v>0</v>
      </c>
      <c r="F42" s="696">
        <f>'3_BILANS_pełny'!K38-'5_uproszczony_bilans'!F38-'5_uproszczony_bilans'!F39-'5_uproszczony_bilans'!F41</f>
        <v>0</v>
      </c>
      <c r="G42" s="381">
        <f t="shared" si="2"/>
        <v>0</v>
      </c>
      <c r="H42" s="381">
        <f t="shared" si="2"/>
        <v>0</v>
      </c>
      <c r="I42" s="381">
        <f t="shared" si="2"/>
        <v>0</v>
      </c>
      <c r="J42" s="571">
        <f t="shared" si="2"/>
        <v>0</v>
      </c>
      <c r="K42" s="581"/>
      <c r="L42" s="575"/>
    </row>
    <row r="43" spans="2:12">
      <c r="B43" s="701">
        <v>24</v>
      </c>
      <c r="C43" s="702" t="s">
        <v>254</v>
      </c>
      <c r="D43" s="703">
        <f>'3_BILANS_pełny'!I66+'3_BILANS_pełny'!I63+'3_BILANS_pełny'!I22+'3_BILANS_pełny'!I25+'3_BILANS_pełny'!I28</f>
        <v>0</v>
      </c>
      <c r="E43" s="703">
        <f>'3_BILANS_pełny'!J66+'3_BILANS_pełny'!J63+'3_BILANS_pełny'!J22+'3_BILANS_pełny'!J25+'3_BILANS_pełny'!J28</f>
        <v>0</v>
      </c>
      <c r="F43" s="703">
        <f>'3_BILANS_pełny'!K66+'3_BILANS_pełny'!K63+'3_BILANS_pełny'!K22+'3_BILANS_pełny'!K25+'3_BILANS_pełny'!K28</f>
        <v>0</v>
      </c>
      <c r="G43" s="381">
        <f t="shared" si="2"/>
        <v>0</v>
      </c>
      <c r="H43" s="381">
        <f t="shared" si="2"/>
        <v>0</v>
      </c>
      <c r="I43" s="381">
        <f t="shared" si="2"/>
        <v>0</v>
      </c>
      <c r="J43" s="571">
        <f t="shared" si="2"/>
        <v>0</v>
      </c>
      <c r="K43" s="581"/>
      <c r="L43" s="575"/>
    </row>
    <row r="44" spans="2:12">
      <c r="B44" s="701">
        <v>25</v>
      </c>
      <c r="C44" s="702" t="s">
        <v>253</v>
      </c>
      <c r="D44" s="703">
        <f>'3_BILANS_pełny'!I24+'3_BILANS_pełny'!I27+'3_BILANS_pełny'!I65</f>
        <v>0</v>
      </c>
      <c r="E44" s="703">
        <f>'3_BILANS_pełny'!J24+'3_BILANS_pełny'!J27+'3_BILANS_pełny'!J65</f>
        <v>0</v>
      </c>
      <c r="F44" s="703">
        <f>'3_BILANS_pełny'!K24+'3_BILANS_pełny'!K27+'3_BILANS_pełny'!K65</f>
        <v>0</v>
      </c>
      <c r="G44" s="381">
        <f t="shared" si="2"/>
        <v>0</v>
      </c>
      <c r="H44" s="381">
        <f t="shared" si="2"/>
        <v>0</v>
      </c>
      <c r="I44" s="381">
        <f t="shared" si="2"/>
        <v>0</v>
      </c>
      <c r="J44" s="571">
        <f t="shared" si="2"/>
        <v>0</v>
      </c>
      <c r="K44" s="581"/>
      <c r="L44" s="575"/>
    </row>
    <row r="45" spans="2:12">
      <c r="B45" s="377">
        <v>26</v>
      </c>
      <c r="C45" s="378" t="s">
        <v>272</v>
      </c>
      <c r="D45" s="704">
        <f>D30+D34+D37+D43+D44</f>
        <v>0</v>
      </c>
      <c r="E45" s="704">
        <f>E30+E34+E37+E43+E44</f>
        <v>0</v>
      </c>
      <c r="F45" s="704">
        <f>F30+F34+F37+F43+F44</f>
        <v>0</v>
      </c>
      <c r="G45" s="379"/>
      <c r="H45" s="379"/>
      <c r="I45" s="379"/>
      <c r="J45" s="570"/>
      <c r="K45" s="579"/>
      <c r="L45" s="211"/>
    </row>
    <row r="46" spans="2:12" s="91" customFormat="1" ht="12" customHeight="1">
      <c r="B46" s="137"/>
      <c r="C46" s="151" t="s">
        <v>252</v>
      </c>
      <c r="D46" s="152">
        <f>D26-D45</f>
        <v>0</v>
      </c>
      <c r="E46" s="152">
        <f>E26-E45</f>
        <v>0</v>
      </c>
      <c r="F46" s="152">
        <f>F26-F45</f>
        <v>0</v>
      </c>
    </row>
    <row r="47" spans="2:12" s="91" customFormat="1">
      <c r="B47" s="137"/>
      <c r="C47" s="150"/>
    </row>
    <row r="48" spans="2:12" s="91" customFormat="1">
      <c r="B48" s="137"/>
      <c r="C48" s="150"/>
    </row>
    <row r="49" spans="2:10" s="91" customFormat="1">
      <c r="B49" s="137"/>
      <c r="C49" s="150"/>
    </row>
    <row r="50" spans="2:10" s="91" customFormat="1" hidden="1" outlineLevel="1">
      <c r="B50" s="137"/>
      <c r="C50" s="153" t="s">
        <v>296</v>
      </c>
      <c r="E50" s="154" t="s">
        <v>301</v>
      </c>
      <c r="F50" s="155"/>
      <c r="H50" s="156" t="s">
        <v>308</v>
      </c>
      <c r="I50" s="157"/>
      <c r="J50" s="157"/>
    </row>
    <row r="51" spans="2:10" s="91" customFormat="1" hidden="1" outlineLevel="1">
      <c r="B51" s="137"/>
      <c r="C51" s="158" t="s">
        <v>290</v>
      </c>
      <c r="E51" s="159" t="s">
        <v>297</v>
      </c>
      <c r="F51" s="160"/>
      <c r="H51" s="159" t="s">
        <v>306</v>
      </c>
    </row>
    <row r="52" spans="2:10" s="91" customFormat="1" hidden="1" outlineLevel="1">
      <c r="B52" s="137"/>
      <c r="C52" s="161" t="s">
        <v>291</v>
      </c>
      <c r="E52" s="159" t="s">
        <v>298</v>
      </c>
      <c r="F52" s="160"/>
      <c r="H52" s="162" t="s">
        <v>307</v>
      </c>
      <c r="I52" s="163"/>
      <c r="J52" s="163"/>
    </row>
    <row r="53" spans="2:10" s="91" customFormat="1" hidden="1" outlineLevel="1">
      <c r="B53" s="137"/>
      <c r="C53" s="161" t="s">
        <v>292</v>
      </c>
      <c r="E53" s="159" t="s">
        <v>299</v>
      </c>
      <c r="F53" s="160"/>
    </row>
    <row r="54" spans="2:10" s="91" customFormat="1" hidden="1" outlineLevel="1">
      <c r="B54" s="137"/>
      <c r="C54" s="161" t="s">
        <v>294</v>
      </c>
      <c r="E54" s="162" t="s">
        <v>300</v>
      </c>
      <c r="F54" s="164"/>
    </row>
    <row r="55" spans="2:10" s="91" customFormat="1" hidden="1" outlineLevel="1">
      <c r="B55" s="137"/>
      <c r="C55" s="161" t="s">
        <v>293</v>
      </c>
    </row>
    <row r="56" spans="2:10" s="91" customFormat="1" hidden="1" outlineLevel="1">
      <c r="B56" s="137"/>
      <c r="C56" s="161" t="s">
        <v>294</v>
      </c>
      <c r="E56" s="156" t="s">
        <v>302</v>
      </c>
      <c r="F56" s="157"/>
      <c r="G56" s="155"/>
    </row>
    <row r="57" spans="2:10" s="91" customFormat="1" hidden="1" outlineLevel="1">
      <c r="B57" s="137"/>
      <c r="C57" s="165" t="s">
        <v>295</v>
      </c>
      <c r="E57" s="159" t="s">
        <v>202</v>
      </c>
      <c r="G57" s="160"/>
    </row>
    <row r="58" spans="2:10" s="91" customFormat="1" hidden="1" outlineLevel="1">
      <c r="B58" s="137"/>
      <c r="C58" s="161" t="s">
        <v>446</v>
      </c>
      <c r="E58" s="159" t="s">
        <v>303</v>
      </c>
      <c r="G58" s="160"/>
    </row>
    <row r="59" spans="2:10" s="91" customFormat="1" hidden="1" outlineLevel="1">
      <c r="B59" s="137"/>
      <c r="C59" s="158" t="s">
        <v>444</v>
      </c>
      <c r="E59" s="159" t="s">
        <v>304</v>
      </c>
      <c r="G59" s="160"/>
    </row>
    <row r="60" spans="2:10" s="91" customFormat="1" hidden="1" outlineLevel="1">
      <c r="B60" s="137"/>
      <c r="C60" s="166" t="s">
        <v>445</v>
      </c>
      <c r="E60" s="162" t="s">
        <v>305</v>
      </c>
      <c r="F60" s="163"/>
      <c r="G60" s="164"/>
    </row>
    <row r="61" spans="2:10" s="91" customFormat="1" collapsed="1">
      <c r="B61" s="137"/>
      <c r="C61" s="150"/>
    </row>
    <row r="62" spans="2:10" s="91" customFormat="1">
      <c r="B62" s="137"/>
      <c r="C62" s="150"/>
    </row>
    <row r="63" spans="2:10" s="91" customFormat="1">
      <c r="B63" s="137"/>
      <c r="C63" s="150"/>
    </row>
    <row r="64" spans="2:10" s="91" customFormat="1">
      <c r="B64" s="137"/>
      <c r="C64" s="150"/>
    </row>
    <row r="65" spans="2:3" s="91" customFormat="1">
      <c r="B65" s="137"/>
      <c r="C65" s="150"/>
    </row>
    <row r="66" spans="2:3" s="91" customFormat="1">
      <c r="B66" s="137"/>
      <c r="C66" s="150"/>
    </row>
    <row r="67" spans="2:3" s="91" customFormat="1">
      <c r="B67" s="137"/>
      <c r="C67" s="150"/>
    </row>
    <row r="68" spans="2:3" s="91" customFormat="1">
      <c r="B68" s="137"/>
      <c r="C68" s="150"/>
    </row>
    <row r="69" spans="2:3" s="91" customFormat="1">
      <c r="B69" s="137"/>
      <c r="C69" s="150"/>
    </row>
    <row r="70" spans="2:3" s="91" customFormat="1">
      <c r="B70" s="137"/>
      <c r="C70" s="150"/>
    </row>
    <row r="71" spans="2:3" s="91" customFormat="1">
      <c r="B71" s="137"/>
      <c r="C71" s="150"/>
    </row>
    <row r="72" spans="2:3" s="91" customFormat="1">
      <c r="B72" s="137"/>
      <c r="C72" s="150"/>
    </row>
    <row r="73" spans="2:3" s="91" customFormat="1">
      <c r="B73" s="137"/>
      <c r="C73" s="150"/>
    </row>
    <row r="74" spans="2:3" s="91" customFormat="1">
      <c r="B74" s="137"/>
      <c r="C74" s="150"/>
    </row>
    <row r="75" spans="2:3" s="91" customFormat="1">
      <c r="B75" s="137"/>
      <c r="C75" s="150"/>
    </row>
    <row r="76" spans="2:3" s="91" customFormat="1">
      <c r="B76" s="137"/>
      <c r="C76" s="150"/>
    </row>
    <row r="77" spans="2:3" s="91" customFormat="1">
      <c r="B77" s="137"/>
      <c r="C77" s="150"/>
    </row>
    <row r="78" spans="2:3" s="91" customFormat="1">
      <c r="B78" s="137"/>
      <c r="C78" s="150"/>
    </row>
    <row r="79" spans="2:3" s="91" customFormat="1">
      <c r="B79" s="137"/>
      <c r="C79" s="150"/>
    </row>
    <row r="80" spans="2:3" s="91" customFormat="1">
      <c r="B80" s="137"/>
      <c r="C80" s="150"/>
    </row>
    <row r="81" spans="2:3" s="91" customFormat="1">
      <c r="B81" s="137"/>
      <c r="C81" s="150"/>
    </row>
    <row r="82" spans="2:3" s="91" customFormat="1">
      <c r="B82" s="137"/>
      <c r="C82" s="150"/>
    </row>
    <row r="83" spans="2:3" s="91" customFormat="1">
      <c r="B83" s="137"/>
      <c r="C83" s="150"/>
    </row>
    <row r="84" spans="2:3" s="91" customFormat="1">
      <c r="B84" s="137"/>
      <c r="C84" s="150"/>
    </row>
    <row r="85" spans="2:3" s="91" customFormat="1">
      <c r="B85" s="137"/>
      <c r="C85" s="150"/>
    </row>
    <row r="86" spans="2:3" s="91" customFormat="1">
      <c r="B86" s="137"/>
      <c r="C86" s="150"/>
    </row>
    <row r="87" spans="2:3" s="91" customFormat="1">
      <c r="B87" s="137"/>
      <c r="C87" s="150"/>
    </row>
    <row r="88" spans="2:3" s="91" customFormat="1">
      <c r="B88" s="137"/>
      <c r="C88" s="150"/>
    </row>
    <row r="89" spans="2:3" s="91" customFormat="1">
      <c r="B89" s="137"/>
      <c r="C89" s="150"/>
    </row>
    <row r="90" spans="2:3" s="91" customFormat="1">
      <c r="B90" s="137"/>
      <c r="C90" s="150"/>
    </row>
    <row r="91" spans="2:3" s="91" customFormat="1">
      <c r="B91" s="137"/>
      <c r="C91" s="150"/>
    </row>
    <row r="92" spans="2:3" s="91" customFormat="1">
      <c r="B92" s="137"/>
      <c r="C92" s="150"/>
    </row>
    <row r="93" spans="2:3" s="91" customFormat="1">
      <c r="B93" s="137"/>
      <c r="C93" s="150"/>
    </row>
    <row r="94" spans="2:3" s="91" customFormat="1">
      <c r="B94" s="137"/>
      <c r="C94" s="150"/>
    </row>
    <row r="95" spans="2:3" s="91" customFormat="1">
      <c r="B95" s="137"/>
      <c r="C95" s="150"/>
    </row>
    <row r="96" spans="2:3" s="91" customFormat="1">
      <c r="B96" s="137"/>
      <c r="C96" s="150"/>
    </row>
    <row r="97" spans="2:3" s="91" customFormat="1">
      <c r="B97" s="137"/>
      <c r="C97" s="150"/>
    </row>
    <row r="98" spans="2:3" s="91" customFormat="1">
      <c r="B98" s="137"/>
      <c r="C98" s="150"/>
    </row>
    <row r="99" spans="2:3" s="91" customFormat="1">
      <c r="B99" s="137"/>
      <c r="C99" s="150"/>
    </row>
    <row r="100" spans="2:3" s="91" customFormat="1">
      <c r="B100" s="137"/>
      <c r="C100" s="150"/>
    </row>
    <row r="101" spans="2:3" s="91" customFormat="1">
      <c r="B101" s="137"/>
      <c r="C101" s="150"/>
    </row>
    <row r="102" spans="2:3" s="91" customFormat="1">
      <c r="B102" s="137"/>
      <c r="C102" s="150"/>
    </row>
    <row r="103" spans="2:3" s="91" customFormat="1">
      <c r="B103" s="137"/>
      <c r="C103" s="150"/>
    </row>
    <row r="104" spans="2:3" s="91" customFormat="1">
      <c r="B104" s="137"/>
      <c r="C104" s="150"/>
    </row>
    <row r="105" spans="2:3" s="91" customFormat="1">
      <c r="B105" s="137"/>
      <c r="C105" s="150"/>
    </row>
    <row r="106" spans="2:3" s="91" customFormat="1">
      <c r="B106" s="137"/>
      <c r="C106" s="150"/>
    </row>
    <row r="107" spans="2:3" s="91" customFormat="1">
      <c r="B107" s="137"/>
      <c r="C107" s="150"/>
    </row>
    <row r="108" spans="2:3" s="91" customFormat="1">
      <c r="B108" s="137"/>
      <c r="C108" s="150"/>
    </row>
    <row r="109" spans="2:3" s="91" customFormat="1">
      <c r="B109" s="137"/>
      <c r="C109" s="150"/>
    </row>
    <row r="110" spans="2:3" s="91" customFormat="1">
      <c r="B110" s="137"/>
      <c r="C110" s="150"/>
    </row>
    <row r="111" spans="2:3" s="91" customFormat="1">
      <c r="B111" s="137"/>
      <c r="C111" s="150"/>
    </row>
    <row r="112" spans="2:3" s="91" customFormat="1">
      <c r="B112" s="137"/>
      <c r="C112" s="150"/>
    </row>
    <row r="113" spans="2:3" s="91" customFormat="1">
      <c r="B113" s="137"/>
      <c r="C113" s="150"/>
    </row>
    <row r="114" spans="2:3" s="91" customFormat="1">
      <c r="B114" s="137"/>
      <c r="C114" s="150"/>
    </row>
    <row r="115" spans="2:3" s="91" customFormat="1">
      <c r="B115" s="137"/>
      <c r="C115" s="150"/>
    </row>
    <row r="116" spans="2:3" s="91" customFormat="1">
      <c r="B116" s="137"/>
      <c r="C116" s="150"/>
    </row>
    <row r="117" spans="2:3" s="91" customFormat="1">
      <c r="B117" s="137"/>
      <c r="C117" s="150"/>
    </row>
    <row r="118" spans="2:3" s="91" customFormat="1">
      <c r="B118" s="137"/>
      <c r="C118" s="150"/>
    </row>
    <row r="119" spans="2:3" s="91" customFormat="1">
      <c r="B119" s="137"/>
      <c r="C119" s="150"/>
    </row>
    <row r="120" spans="2:3" s="91" customFormat="1">
      <c r="B120" s="137"/>
      <c r="C120" s="150"/>
    </row>
    <row r="121" spans="2:3" s="91" customFormat="1">
      <c r="B121" s="137"/>
      <c r="C121" s="150"/>
    </row>
    <row r="122" spans="2:3" s="91" customFormat="1">
      <c r="B122" s="137"/>
      <c r="C122" s="150"/>
    </row>
    <row r="123" spans="2:3" s="91" customFormat="1">
      <c r="B123" s="137"/>
      <c r="C123" s="150"/>
    </row>
    <row r="124" spans="2:3" s="91" customFormat="1">
      <c r="B124" s="137"/>
      <c r="C124" s="150"/>
    </row>
    <row r="125" spans="2:3" s="91" customFormat="1">
      <c r="B125" s="137"/>
      <c r="C125" s="150"/>
    </row>
    <row r="126" spans="2:3" s="91" customFormat="1">
      <c r="B126" s="137"/>
      <c r="C126" s="150"/>
    </row>
    <row r="127" spans="2:3" s="91" customFormat="1">
      <c r="B127" s="137"/>
      <c r="C127" s="150"/>
    </row>
    <row r="128" spans="2:3" s="91" customFormat="1">
      <c r="B128" s="137"/>
      <c r="C128" s="150"/>
    </row>
    <row r="129" spans="1:26" s="91" customFormat="1">
      <c r="B129" s="137"/>
      <c r="C129" s="150"/>
    </row>
    <row r="130" spans="1:26" s="13" customFormat="1">
      <c r="A130" s="91"/>
      <c r="B130" s="14"/>
      <c r="C130" s="16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s="13" customFormat="1">
      <c r="A131" s="91"/>
      <c r="B131" s="14"/>
      <c r="C131" s="16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s="13" customFormat="1">
      <c r="A132" s="91"/>
      <c r="B132" s="14"/>
      <c r="C132" s="16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s="13" customFormat="1">
      <c r="A133" s="91"/>
      <c r="B133" s="14"/>
      <c r="C133" s="16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s="13" customFormat="1">
      <c r="A134" s="91"/>
      <c r="B134" s="14"/>
      <c r="C134" s="16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s="13" customFormat="1">
      <c r="A135" s="91"/>
      <c r="B135" s="14"/>
      <c r="C135" s="16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s="13" customFormat="1">
      <c r="A136" s="91"/>
      <c r="B136" s="14"/>
      <c r="C136" s="16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s="13" customFormat="1">
      <c r="A137" s="91"/>
      <c r="B137" s="14"/>
      <c r="C137" s="16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s="13" customFormat="1">
      <c r="A138" s="91"/>
      <c r="B138" s="14"/>
      <c r="C138" s="16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s="13" customFormat="1">
      <c r="A139" s="91"/>
      <c r="B139" s="14"/>
      <c r="C139" s="16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s="13" customFormat="1">
      <c r="A140" s="91"/>
      <c r="B140" s="14"/>
      <c r="C140" s="16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s="13" customFormat="1">
      <c r="A141" s="91"/>
      <c r="B141" s="14"/>
      <c r="C141" s="16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s="13" customFormat="1">
      <c r="A142" s="91"/>
      <c r="B142" s="14"/>
      <c r="C142" s="16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s="13" customFormat="1">
      <c r="A143" s="91"/>
      <c r="B143" s="14"/>
      <c r="C143" s="16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s="13" customFormat="1">
      <c r="A144" s="91"/>
      <c r="B144" s="14"/>
      <c r="C144" s="16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s="13" customFormat="1">
      <c r="A145" s="91"/>
      <c r="B145" s="14"/>
      <c r="C145" s="16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s="13" customFormat="1">
      <c r="A146" s="91"/>
      <c r="B146" s="14"/>
      <c r="C146" s="16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s="13" customFormat="1">
      <c r="A147" s="91"/>
      <c r="B147" s="14"/>
      <c r="C147" s="16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s="13" customFormat="1">
      <c r="A148" s="91"/>
      <c r="B148" s="14"/>
      <c r="C148" s="16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s="13" customFormat="1">
      <c r="A149" s="91"/>
      <c r="B149" s="14"/>
      <c r="C149" s="16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s="13" customFormat="1">
      <c r="A150" s="91"/>
      <c r="B150" s="14"/>
      <c r="C150" s="16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s="13" customFormat="1">
      <c r="A151" s="91"/>
      <c r="B151" s="14"/>
      <c r="C151" s="16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s="13" customFormat="1">
      <c r="A152" s="91"/>
      <c r="B152" s="14"/>
      <c r="C152" s="16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s="13" customFormat="1">
      <c r="A153" s="91"/>
      <c r="B153" s="14"/>
      <c r="C153" s="16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s="13" customFormat="1">
      <c r="A154" s="91"/>
      <c r="B154" s="14"/>
      <c r="C154" s="16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s="13" customFormat="1">
      <c r="A155" s="91"/>
      <c r="B155" s="14"/>
      <c r="C155" s="16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s="13" customFormat="1">
      <c r="A156" s="91"/>
      <c r="B156" s="14"/>
      <c r="C156" s="16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s="13" customFormat="1">
      <c r="A157" s="91"/>
      <c r="B157" s="14"/>
      <c r="C157" s="16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s="13" customFormat="1">
      <c r="A158" s="91"/>
      <c r="B158" s="14"/>
      <c r="C158" s="16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s="13" customFormat="1">
      <c r="A159" s="91"/>
      <c r="B159" s="14"/>
      <c r="C159" s="16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s="13" customFormat="1">
      <c r="A160" s="91"/>
      <c r="B160" s="14"/>
      <c r="C160" s="16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s="13" customFormat="1">
      <c r="A161" s="91"/>
      <c r="B161" s="14"/>
      <c r="C161" s="16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s="13" customFormat="1">
      <c r="A162" s="91"/>
      <c r="B162" s="14"/>
      <c r="C162" s="16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s="13" customFormat="1">
      <c r="A163" s="91"/>
      <c r="B163" s="14"/>
      <c r="C163" s="16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s="13" customFormat="1">
      <c r="A164" s="91"/>
      <c r="B164" s="14"/>
      <c r="C164" s="16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s="13" customFormat="1">
      <c r="A165" s="91"/>
      <c r="B165" s="14"/>
      <c r="C165" s="16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s="13" customFormat="1">
      <c r="A166" s="91"/>
      <c r="B166" s="14"/>
      <c r="C166" s="16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s="13" customFormat="1">
      <c r="A167" s="91"/>
      <c r="B167" s="14"/>
      <c r="C167" s="16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s="13" customFormat="1">
      <c r="A168" s="91"/>
      <c r="B168" s="14"/>
      <c r="C168" s="16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s="13" customFormat="1">
      <c r="A169" s="91"/>
      <c r="B169" s="14"/>
      <c r="C169" s="16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s="13" customFormat="1">
      <c r="A170" s="91"/>
      <c r="B170" s="14"/>
      <c r="C170" s="16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s="13" customFormat="1">
      <c r="A171" s="91"/>
      <c r="B171" s="14"/>
      <c r="C171" s="16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s="13" customFormat="1">
      <c r="A172" s="91"/>
      <c r="B172" s="14"/>
      <c r="C172" s="16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s="13" customFormat="1">
      <c r="A173" s="91"/>
      <c r="B173" s="14"/>
      <c r="C173" s="16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s="13" customFormat="1">
      <c r="A174" s="91"/>
      <c r="B174" s="14"/>
      <c r="C174" s="16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s="13" customFormat="1">
      <c r="A175" s="91"/>
      <c r="B175" s="14"/>
      <c r="C175" s="16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s="13" customFormat="1">
      <c r="A176" s="91"/>
      <c r="B176" s="14"/>
      <c r="C176" s="16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s="13" customFormat="1">
      <c r="A177" s="91"/>
      <c r="B177" s="14"/>
      <c r="C177" s="16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s="13" customFormat="1">
      <c r="A178" s="91"/>
      <c r="B178" s="14"/>
      <c r="C178" s="16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s="13" customFormat="1">
      <c r="A179" s="91"/>
      <c r="B179" s="14"/>
      <c r="C179" s="16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s="13" customFormat="1">
      <c r="A180" s="91"/>
      <c r="B180" s="14"/>
      <c r="C180" s="16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s="13" customFormat="1">
      <c r="A181" s="91"/>
      <c r="B181" s="14"/>
      <c r="C181" s="16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s="13" customFormat="1">
      <c r="A182" s="91"/>
      <c r="B182" s="14"/>
      <c r="C182" s="16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s="13" customFormat="1">
      <c r="A183" s="91"/>
      <c r="B183" s="14"/>
      <c r="C183" s="16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s="13" customFormat="1">
      <c r="A184" s="91"/>
      <c r="B184" s="14"/>
      <c r="C184" s="16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s="13" customFormat="1">
      <c r="A185" s="91"/>
      <c r="B185" s="14"/>
      <c r="C185" s="16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s="13" customFormat="1">
      <c r="A186" s="91"/>
      <c r="B186" s="14"/>
      <c r="C186" s="16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s="13" customFormat="1">
      <c r="A187" s="91"/>
      <c r="B187" s="14"/>
      <c r="C187" s="16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s="13" customFormat="1">
      <c r="A188" s="91"/>
      <c r="B188" s="14"/>
      <c r="C188" s="16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s="13" customFormat="1">
      <c r="A189" s="91"/>
      <c r="B189" s="14"/>
      <c r="C189" s="16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s="13" customFormat="1">
      <c r="A190" s="91"/>
      <c r="B190" s="14"/>
      <c r="C190" s="16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s="13" customFormat="1">
      <c r="A191" s="91"/>
      <c r="B191" s="14"/>
      <c r="C191" s="16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s="13" customFormat="1">
      <c r="A192" s="91"/>
      <c r="B192" s="14"/>
      <c r="C192" s="16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s="13" customFormat="1">
      <c r="A193" s="91"/>
      <c r="B193" s="14"/>
      <c r="C193" s="16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s="13" customFormat="1">
      <c r="A194" s="91"/>
      <c r="B194" s="14"/>
      <c r="C194" s="16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s="13" customFormat="1">
      <c r="A195" s="91"/>
      <c r="B195" s="14"/>
      <c r="C195" s="16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s="13" customFormat="1">
      <c r="A196" s="91"/>
      <c r="B196" s="14"/>
      <c r="C196" s="16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s="13" customFormat="1">
      <c r="A197" s="91"/>
      <c r="B197" s="14"/>
      <c r="C197" s="16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s="13" customFormat="1">
      <c r="A198" s="91"/>
      <c r="B198" s="14"/>
      <c r="C198" s="16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s="13" customFormat="1">
      <c r="A199" s="91"/>
      <c r="B199" s="14"/>
      <c r="C199" s="16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s="13" customFormat="1">
      <c r="A200" s="91"/>
      <c r="B200" s="14"/>
      <c r="C200" s="16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s="13" customFormat="1">
      <c r="A201" s="91"/>
      <c r="B201" s="14"/>
      <c r="C201" s="16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s="13" customFormat="1">
      <c r="A202" s="91"/>
      <c r="B202" s="14"/>
      <c r="C202" s="16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s="13" customFormat="1">
      <c r="A203" s="91"/>
      <c r="B203" s="14"/>
      <c r="C203" s="16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s="13" customFormat="1">
      <c r="A204" s="91"/>
      <c r="B204" s="14"/>
      <c r="C204" s="16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s="13" customFormat="1">
      <c r="A205" s="91"/>
      <c r="B205" s="14"/>
      <c r="C205" s="16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s="13" customFormat="1">
      <c r="A206" s="91"/>
      <c r="B206" s="14"/>
      <c r="C206" s="16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s="13" customFormat="1">
      <c r="A207" s="91"/>
      <c r="B207" s="14"/>
      <c r="C207" s="16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s="13" customFormat="1">
      <c r="A208" s="91"/>
      <c r="B208" s="14"/>
      <c r="C208" s="16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s="13" customFormat="1">
      <c r="A209" s="91"/>
      <c r="B209" s="14"/>
      <c r="C209" s="16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s="13" customFormat="1">
      <c r="A210" s="91"/>
      <c r="B210" s="14"/>
      <c r="C210" s="16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s="13" customFormat="1">
      <c r="A211" s="91"/>
      <c r="B211" s="14"/>
      <c r="C211" s="16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s="13" customFormat="1">
      <c r="A212" s="91"/>
      <c r="B212" s="14"/>
      <c r="C212" s="16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s="13" customFormat="1">
      <c r="A213" s="91"/>
      <c r="B213" s="14"/>
      <c r="C213" s="16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s="13" customFormat="1">
      <c r="A214" s="91"/>
      <c r="B214" s="14"/>
      <c r="C214" s="16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s="13" customFormat="1">
      <c r="A215" s="91"/>
      <c r="B215" s="14"/>
      <c r="C215" s="16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s="13" customFormat="1">
      <c r="A216" s="91"/>
      <c r="B216" s="14"/>
      <c r="C216" s="16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s="13" customFormat="1">
      <c r="A217" s="91"/>
      <c r="B217" s="14"/>
      <c r="C217" s="16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s="13" customFormat="1">
      <c r="A218" s="91"/>
      <c r="B218" s="14"/>
      <c r="C218" s="16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s="13" customFormat="1">
      <c r="A219" s="91"/>
      <c r="B219" s="14"/>
      <c r="C219" s="16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s="13" customFormat="1">
      <c r="A220" s="91"/>
      <c r="B220" s="14"/>
      <c r="C220" s="16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s="13" customFormat="1">
      <c r="A221" s="91"/>
      <c r="B221" s="14"/>
      <c r="C221" s="16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s="13" customFormat="1">
      <c r="A222" s="91"/>
      <c r="B222" s="14"/>
      <c r="C222" s="16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s="13" customFormat="1">
      <c r="A223" s="91"/>
      <c r="B223" s="14"/>
      <c r="C223" s="16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s="13" customFormat="1">
      <c r="A224" s="91"/>
      <c r="B224" s="14"/>
      <c r="C224" s="16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s="13" customFormat="1">
      <c r="A225" s="91"/>
      <c r="B225" s="14"/>
      <c r="C225" s="16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s="13" customFormat="1">
      <c r="A226" s="91"/>
      <c r="B226" s="14"/>
      <c r="C226" s="16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s="13" customFormat="1">
      <c r="A227" s="91"/>
      <c r="B227" s="14"/>
      <c r="C227" s="16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s="13" customFormat="1">
      <c r="A228" s="91"/>
      <c r="B228" s="14"/>
      <c r="C228" s="16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s="13" customFormat="1">
      <c r="A229" s="91"/>
      <c r="B229" s="14"/>
      <c r="C229" s="16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s="13" customFormat="1">
      <c r="A230" s="91"/>
      <c r="B230" s="14"/>
      <c r="C230" s="16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s="13" customFormat="1">
      <c r="A231" s="91"/>
      <c r="B231" s="14"/>
      <c r="C231" s="16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s="13" customFormat="1">
      <c r="A232" s="91"/>
      <c r="B232" s="14"/>
      <c r="C232" s="16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s="13" customFormat="1">
      <c r="A233" s="91"/>
      <c r="B233" s="14"/>
      <c r="C233" s="16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s="13" customFormat="1">
      <c r="A234" s="91"/>
      <c r="B234" s="14"/>
      <c r="C234" s="16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s="13" customFormat="1">
      <c r="A235" s="91"/>
      <c r="B235" s="14"/>
      <c r="C235" s="16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s="13" customFormat="1">
      <c r="A236" s="91"/>
      <c r="B236" s="14"/>
      <c r="C236" s="16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</sheetData>
  <sheetProtection algorithmName="SHA-512" hashValue="MgkvsZ5hPDiT6QTWmz6tL242zYpsyQi/3U7IT1MRxyf5QSkLxURCDOpMc65kX+B9ODlBb1xf1ZKgKQ9IAcCPjQ==" saltValue="w5REn1Zv4G3MOsKnRMENIw==" spinCount="100000" sheet="1" formatCells="0"/>
  <mergeCells count="27">
    <mergeCell ref="L37:L40"/>
    <mergeCell ref="J17:J24"/>
    <mergeCell ref="K17:K24"/>
    <mergeCell ref="L17:L24"/>
    <mergeCell ref="K30:K35"/>
    <mergeCell ref="L30:L35"/>
    <mergeCell ref="G37:G40"/>
    <mergeCell ref="H37:H40"/>
    <mergeCell ref="I37:I40"/>
    <mergeCell ref="J37:J40"/>
    <mergeCell ref="K37:K40"/>
    <mergeCell ref="B28:B29"/>
    <mergeCell ref="C28:C29"/>
    <mergeCell ref="K7:K8"/>
    <mergeCell ref="L7:L8"/>
    <mergeCell ref="B2:E2"/>
    <mergeCell ref="H7:H8"/>
    <mergeCell ref="I7:I8"/>
    <mergeCell ref="J7:J8"/>
    <mergeCell ref="G2:J2"/>
    <mergeCell ref="B6:B8"/>
    <mergeCell ref="C6:C8"/>
    <mergeCell ref="D7:D8"/>
    <mergeCell ref="G17:G24"/>
    <mergeCell ref="H17:H24"/>
    <mergeCell ref="I17:I24"/>
    <mergeCell ref="E7:E8"/>
  </mergeCells>
  <phoneticPr fontId="0" type="noConversion"/>
  <conditionalFormatting sqref="D9:F10">
    <cfRule type="cellIs" dxfId="6" priority="1" stopIfTrue="1" operator="lessThan">
      <formula>0</formula>
    </cfRule>
  </conditionalFormatting>
  <conditionalFormatting sqref="D16:F16">
    <cfRule type="cellIs" dxfId="5" priority="4" stopIfTrue="1" operator="lessThan">
      <formula>0</formula>
    </cfRule>
  </conditionalFormatting>
  <conditionalFormatting sqref="D24:F24">
    <cfRule type="cellIs" dxfId="4" priority="5" stopIfTrue="1" operator="lessThan">
      <formula>0</formula>
    </cfRule>
  </conditionalFormatting>
  <conditionalFormatting sqref="D26:F26">
    <cfRule type="cellIs" dxfId="3" priority="2" stopIfTrue="1" operator="lessThan">
      <formula>0</formula>
    </cfRule>
  </conditionalFormatting>
  <conditionalFormatting sqref="D34:F34">
    <cfRule type="cellIs" dxfId="2" priority="12" stopIfTrue="1" operator="lessThan">
      <formula>0</formula>
    </cfRule>
  </conditionalFormatting>
  <conditionalFormatting sqref="D37:F37">
    <cfRule type="cellIs" dxfId="1" priority="11" stopIfTrue="1" operator="lessThan">
      <formula>0</formula>
    </cfRule>
  </conditionalFormatting>
  <conditionalFormatting sqref="D45:F45">
    <cfRule type="cellIs" dxfId="0" priority="10" stopIfTrue="1" operator="lessThan">
      <formula>0</formula>
    </cfRule>
  </conditionalFormatting>
  <dataValidations xWindow="843" yWindow="583" count="4">
    <dataValidation allowBlank="1" showInputMessage="1" showErrorMessage="1" prompt="Jest to suma pozycji:_x000a_- rezerwy długoterminowe_x000a_- inne rozliczenia międzyokresowe długoterminowe" sqref="G44:L44"/>
    <dataValidation allowBlank="1" showInputMessage="1" showErrorMessage="1" prompt="Jest to suma pozycji :_x000a_1. Rezerwy z tytułu odroczonego podatku dochodowego_x000a_2. Rezerwy krótkoterminowe_x000a_3. Ujemna wartość firmy_x000a_4. Inne rozliczenia międzyokresowe krótkoterminowe" sqref="G43:L43"/>
    <dataValidation allowBlank="1" showInputMessage="1" showErrorMessage="1" prompt="Są to Zobowiązania  krótkoterminowe minus:_x000a_1. kredyty i pożyczki krótkoterminowe_x000a_2. zobowiązania z tytułu  dostaw i usług_x000a_3. zobowiązania z tytułu podatków ceł i innych" sqref="G42:L42"/>
    <dataValidation allowBlank="1" showInputMessage="1" showErrorMessage="1" prompt="Są to _x000a_- Aktywa obrotowe_x000a_minus:_x000a_1. Zapasy_x000a_2. Nalezności   z tytułu dostaw i usług_x000a_3. Środki pieniężne  i inne aktywa pieniężne_x000a_plus_x000a_4. Należne wpłaty na kapitał podstawowy_x000a_5. Udziały/akcje/ własne_x000a_" sqref="G25:L25"/>
  </dataValidations>
  <pageMargins left="0.70866141732283472" right="0.70866141732283472" top="1.1417322834645669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N279"/>
  <sheetViews>
    <sheetView zoomScale="77" zoomScaleNormal="77" workbookViewId="0">
      <selection activeCell="E48" sqref="E48"/>
    </sheetView>
  </sheetViews>
  <sheetFormatPr defaultRowHeight="15" outlineLevelCol="1"/>
  <cols>
    <col min="1" max="1" width="7.7109375" style="149" customWidth="1"/>
    <col min="2" max="2" width="7" customWidth="1"/>
    <col min="3" max="3" width="98" customWidth="1"/>
    <col min="4" max="4" width="17.28515625" customWidth="1"/>
    <col min="5" max="5" width="15.28515625" customWidth="1"/>
    <col min="6" max="6" width="18.7109375" customWidth="1"/>
    <col min="7" max="7" width="15.42578125" customWidth="1"/>
    <col min="8" max="8" width="16" customWidth="1"/>
    <col min="9" max="9" width="15.28515625" customWidth="1"/>
    <col min="10" max="10" width="16.140625" customWidth="1" outlineLevel="1"/>
    <col min="11" max="11" width="18" style="2" customWidth="1"/>
    <col min="12" max="12" width="17.85546875" style="2" customWidth="1"/>
    <col min="13" max="14" width="8.85546875" style="2" customWidth="1"/>
    <col min="15" max="15" width="8.85546875" style="2" hidden="1" customWidth="1"/>
    <col min="16" max="16" width="9.140625" style="149" hidden="1" customWidth="1"/>
    <col min="17" max="40" width="9.140625" style="149" customWidth="1"/>
  </cols>
  <sheetData>
    <row r="1" spans="2:15" s="149" customFormat="1" ht="28.15" customHeight="1"/>
    <row r="2" spans="2:15" ht="22.9" customHeight="1">
      <c r="B2" s="4" t="s">
        <v>458</v>
      </c>
      <c r="C2" s="31"/>
      <c r="D2" s="382" t="s">
        <v>20</v>
      </c>
      <c r="E2" s="889" t="str">
        <f>'1_RZIS_porównawczy'!D2</f>
        <v>wpisz tu nazwę firmy</v>
      </c>
      <c r="F2" s="890"/>
      <c r="G2" s="890"/>
      <c r="H2" s="890"/>
      <c r="I2" s="890"/>
      <c r="J2" s="890"/>
      <c r="K2" s="891" t="s">
        <v>473</v>
      </c>
      <c r="L2" s="558"/>
      <c r="M2" s="149"/>
      <c r="N2" s="149"/>
      <c r="O2" s="149"/>
    </row>
    <row r="3" spans="2:15" ht="15.75" customHeight="1">
      <c r="B3" s="879" t="s">
        <v>61</v>
      </c>
      <c r="C3" s="895" t="s">
        <v>1</v>
      </c>
      <c r="D3" s="383" t="s">
        <v>77</v>
      </c>
      <c r="E3" s="383" t="s">
        <v>23</v>
      </c>
      <c r="F3" s="384" t="s">
        <v>24</v>
      </c>
      <c r="G3" s="474" t="s">
        <v>19</v>
      </c>
      <c r="H3" s="475"/>
      <c r="I3" s="475"/>
      <c r="J3" s="475"/>
      <c r="K3" s="892"/>
      <c r="L3" s="559"/>
      <c r="M3" s="149"/>
      <c r="N3" s="149"/>
      <c r="O3" s="149"/>
    </row>
    <row r="4" spans="2:15" ht="15.75" customHeight="1">
      <c r="B4" s="879"/>
      <c r="C4" s="896"/>
      <c r="D4" s="884">
        <f>'2_uproszczony_rzis'!D6</f>
        <v>2024</v>
      </c>
      <c r="E4" s="884">
        <f>'2_uproszczony_rzis'!E6</f>
        <v>2025</v>
      </c>
      <c r="F4" s="385">
        <f>'2_uproszczony_rzis'!F6</f>
        <v>2026</v>
      </c>
      <c r="G4" s="405">
        <f>'2_uproszczony_rzis'!G6</f>
        <v>2026</v>
      </c>
      <c r="H4" s="880">
        <f>'2_uproszczony_rzis'!H6</f>
        <v>2027</v>
      </c>
      <c r="I4" s="880">
        <f>'2_uproszczony_rzis'!I6</f>
        <v>2028</v>
      </c>
      <c r="J4" s="882">
        <f>'2_uproszczony_rzis'!J6</f>
        <v>2029</v>
      </c>
      <c r="K4" s="892"/>
      <c r="L4" s="894"/>
      <c r="M4" s="149"/>
      <c r="N4" s="149"/>
      <c r="O4" s="149"/>
    </row>
    <row r="5" spans="2:15" ht="19.899999999999999" customHeight="1">
      <c r="B5" s="879"/>
      <c r="C5" s="897"/>
      <c r="D5" s="885"/>
      <c r="E5" s="885"/>
      <c r="F5" s="386" t="str">
        <f>'2_uproszczony_rzis'!F7</f>
        <v>styczeń-czerwiec</v>
      </c>
      <c r="G5" s="478" t="str">
        <f>'2_uproszczony_rzis'!G7</f>
        <v>lipiec-grudzień</v>
      </c>
      <c r="H5" s="881"/>
      <c r="I5" s="881"/>
      <c r="J5" s="883"/>
      <c r="K5" s="893"/>
      <c r="L5" s="894"/>
      <c r="M5" s="149"/>
      <c r="N5" s="149"/>
      <c r="O5" s="149"/>
    </row>
    <row r="6" spans="2:15" s="149" customFormat="1" ht="15.75" customHeight="1">
      <c r="B6" s="396" t="s">
        <v>68</v>
      </c>
      <c r="C6" s="397"/>
      <c r="D6" s="397"/>
      <c r="E6" s="397"/>
      <c r="F6" s="397"/>
      <c r="G6" s="394"/>
      <c r="H6" s="394"/>
      <c r="I6" s="394"/>
      <c r="J6" s="394"/>
      <c r="K6" s="596"/>
    </row>
    <row r="7" spans="2:15" ht="17.25" customHeight="1">
      <c r="B7" s="398">
        <v>1</v>
      </c>
      <c r="C7" s="399" t="s">
        <v>309</v>
      </c>
      <c r="D7" s="400">
        <f>IF(ISERROR(('2_uproszczony_rzis'!D13-'2_uproszczony_rzis'!D20)/'2_uproszczony_rzis'!D13),0,('2_uproszczony_rzis'!D13-'2_uproszczony_rzis'!D20)/'2_uproszczony_rzis'!D13)</f>
        <v>0</v>
      </c>
      <c r="E7" s="400">
        <f>IF(ISERROR(('2_uproszczony_rzis'!E13-'2_uproszczony_rzis'!E20)/'2_uproszczony_rzis'!E13),0,('2_uproszczony_rzis'!E13-'2_uproszczony_rzis'!E20)/'2_uproszczony_rzis'!E13)</f>
        <v>0</v>
      </c>
      <c r="F7" s="400">
        <f>IF(ISERROR(('2_uproszczony_rzis'!F13-'2_uproszczony_rzis'!F20)/'2_uproszczony_rzis'!F13),0,('2_uproszczony_rzis'!F13-'2_uproszczony_rzis'!F20)/'2_uproszczony_rzis'!F13)</f>
        <v>0</v>
      </c>
      <c r="G7" s="400">
        <f>IF(ISERROR(('2_uproszczony_rzis'!G13-'2_uproszczony_rzis'!G20)/'2_uproszczony_rzis'!G13),0,('2_uproszczony_rzis'!G13-'2_uproszczony_rzis'!G20)/'2_uproszczony_rzis'!G13)</f>
        <v>0</v>
      </c>
      <c r="H7" s="400">
        <f>IF(ISERROR(('2_uproszczony_rzis'!H13-'2_uproszczony_rzis'!H20)/'2_uproszczony_rzis'!H13),0,('2_uproszczony_rzis'!H13-'2_uproszczony_rzis'!H20)/'2_uproszczony_rzis'!H13)</f>
        <v>0</v>
      </c>
      <c r="I7" s="400">
        <f>IF(ISERROR(('2_uproszczony_rzis'!I13-'2_uproszczony_rzis'!I20)/'2_uproszczony_rzis'!I13),0,('2_uproszczony_rzis'!I13-'2_uproszczony_rzis'!I20)/'2_uproszczony_rzis'!I13)</f>
        <v>0</v>
      </c>
      <c r="J7" s="476">
        <f>IF(ISERROR(('2_uproszczony_rzis'!J13-'2_uproszczony_rzis'!J20)/'2_uproszczony_rzis'!J13),0,('2_uproszczony_rzis'!J13-'2_uproszczony_rzis'!J20)/'2_uproszczony_rzis'!J13)</f>
        <v>0</v>
      </c>
      <c r="K7" s="597"/>
      <c r="L7" s="560"/>
      <c r="M7" s="479"/>
      <c r="N7" s="479"/>
      <c r="O7" s="149"/>
    </row>
    <row r="8" spans="2:15">
      <c r="B8" s="398">
        <v>2</v>
      </c>
      <c r="C8" s="401" t="s">
        <v>310</v>
      </c>
      <c r="D8" s="400">
        <f>IF(ISERROR('2_uproszczony_rzis'!D18/'2_uproszczony_rzis'!D10),0,'2_uproszczony_rzis'!D18/'2_uproszczony_rzis'!D10)</f>
        <v>0</v>
      </c>
      <c r="E8" s="400">
        <f>IF(ISERROR('2_uproszczony_rzis'!E18/'2_uproszczony_rzis'!E10),0,'2_uproszczony_rzis'!E18/'2_uproszczony_rzis'!E10)</f>
        <v>0</v>
      </c>
      <c r="F8" s="400">
        <f>IF(ISERROR('2_uproszczony_rzis'!F18/'2_uproszczony_rzis'!F10),0,'2_uproszczony_rzis'!F18/'2_uproszczony_rzis'!F10)</f>
        <v>0</v>
      </c>
      <c r="G8" s="400">
        <f>IF(ISERROR('2_uproszczony_rzis'!G18/'2_uproszczony_rzis'!G10),0,'2_uproszczony_rzis'!G18/'2_uproszczony_rzis'!G10)</f>
        <v>0</v>
      </c>
      <c r="H8" s="400">
        <f>IF(ISERROR('2_uproszczony_rzis'!H18/'2_uproszczony_rzis'!H10),0,'2_uproszczony_rzis'!H18/'2_uproszczony_rzis'!H10)</f>
        <v>0</v>
      </c>
      <c r="I8" s="400">
        <f>IF(ISERROR('2_uproszczony_rzis'!I18/'2_uproszczony_rzis'!I10),0,'2_uproszczony_rzis'!I18/'2_uproszczony_rzis'!I10)</f>
        <v>0</v>
      </c>
      <c r="J8" s="476">
        <f>IF(ISERROR('2_uproszczony_rzis'!J18/'2_uproszczony_rzis'!J10),0,'2_uproszczony_rzis'!J18/'2_uproszczony_rzis'!J10)</f>
        <v>0</v>
      </c>
      <c r="K8" s="597"/>
      <c r="L8" s="560"/>
      <c r="M8" s="479"/>
      <c r="N8" s="479"/>
      <c r="O8" s="149"/>
    </row>
    <row r="9" spans="2:15">
      <c r="B9" s="398">
        <v>3</v>
      </c>
      <c r="C9" s="401" t="s">
        <v>69</v>
      </c>
      <c r="D9" s="402">
        <f>IF(ISERROR('5_uproszczony_bilans'!D22*'2_uproszczony_rzis'!D8/'2_uproszczony_rzis'!D9),0,'5_uproszczony_bilans'!D22*'2_uproszczony_rzis'!D8/'2_uproszczony_rzis'!D9)</f>
        <v>0</v>
      </c>
      <c r="E9" s="402">
        <f>IF(ISERROR('5_uproszczony_bilans'!E22*'2_uproszczony_rzis'!E8/'2_uproszczony_rzis'!E9),0,'5_uproszczony_bilans'!E22*'2_uproszczony_rzis'!E8/'2_uproszczony_rzis'!E9)</f>
        <v>0</v>
      </c>
      <c r="F9" s="402">
        <f>IF(ISERROR('5_uproszczony_bilans'!F22*'2_uproszczony_rzis'!F8/'2_uproszczony_rzis'!F9),0,'5_uproszczony_bilans'!F22*'2_uproszczony_rzis'!F8/'2_uproszczony_rzis'!F9)</f>
        <v>0</v>
      </c>
      <c r="G9" s="643">
        <f t="shared" ref="G9:J13" si="0">F9</f>
        <v>0</v>
      </c>
      <c r="H9" s="643">
        <f t="shared" si="0"/>
        <v>0</v>
      </c>
      <c r="I9" s="643">
        <f t="shared" si="0"/>
        <v>0</v>
      </c>
      <c r="J9" s="644">
        <f t="shared" si="0"/>
        <v>0</v>
      </c>
      <c r="K9" s="598"/>
      <c r="L9" s="561"/>
      <c r="M9" s="149"/>
      <c r="N9" s="149"/>
      <c r="O9" s="149"/>
    </row>
    <row r="10" spans="2:15" ht="14.25" customHeight="1">
      <c r="B10" s="403">
        <v>4</v>
      </c>
      <c r="C10" s="404" t="s">
        <v>70</v>
      </c>
      <c r="D10" s="402">
        <f>IF(ISERROR('5_uproszczony_bilans'!D39*'2_uproszczony_rzis'!D8/('2_uproszczony_rzis'!D18+'2_uproszczony_rzis'!D20)),0,'5_uproszczony_bilans'!D39*'2_uproszczony_rzis'!D8/('2_uproszczony_rzis'!D18+'2_uproszczony_rzis'!D20))</f>
        <v>0</v>
      </c>
      <c r="E10" s="402">
        <f>IF(ISERROR('5_uproszczony_bilans'!E39*'2_uproszczony_rzis'!E8/('2_uproszczony_rzis'!E18+'2_uproszczony_rzis'!E20)),0,'5_uproszczony_bilans'!E39*'2_uproszczony_rzis'!E8/('2_uproszczony_rzis'!E18+'2_uproszczony_rzis'!E20))</f>
        <v>0</v>
      </c>
      <c r="F10" s="402">
        <f>IF(ISERROR('5_uproszczony_bilans'!F39*'2_uproszczony_rzis'!F8/('2_uproszczony_rzis'!F18+'2_uproszczony_rzis'!F20)),0,'5_uproszczony_bilans'!F39*'2_uproszczony_rzis'!F8/('2_uproszczony_rzis'!F18+'2_uproszczony_rzis'!F20))</f>
        <v>0</v>
      </c>
      <c r="G10" s="643">
        <f>F10</f>
        <v>0</v>
      </c>
      <c r="H10" s="643">
        <f t="shared" si="0"/>
        <v>0</v>
      </c>
      <c r="I10" s="643">
        <f t="shared" si="0"/>
        <v>0</v>
      </c>
      <c r="J10" s="644">
        <f t="shared" si="0"/>
        <v>0</v>
      </c>
      <c r="K10" s="598"/>
      <c r="L10" s="561"/>
      <c r="M10" s="149"/>
      <c r="N10" s="149"/>
      <c r="O10" s="149"/>
    </row>
    <row r="11" spans="2:15" ht="14.25" customHeight="1">
      <c r="B11" s="398">
        <v>5</v>
      </c>
      <c r="C11" s="399" t="s">
        <v>322</v>
      </c>
      <c r="D11" s="402">
        <f>IF(ISERROR('5_uproszczony_bilans'!D19*'2_uproszczony_rzis'!D8/'2_uproszczony_rzis'!D10),0,'5_uproszczony_bilans'!D19*'2_uproszczony_rzis'!D8/'2_uproszczony_rzis'!D10)</f>
        <v>0</v>
      </c>
      <c r="E11" s="402">
        <f>IF(ISERROR('5_uproszczony_bilans'!E19*'2_uproszczony_rzis'!E8/'2_uproszczony_rzis'!E10),0,'5_uproszczony_bilans'!E19*'2_uproszczony_rzis'!E8/'2_uproszczony_rzis'!E10)</f>
        <v>0</v>
      </c>
      <c r="F11" s="402">
        <f>IF(ISERROR('5_uproszczony_bilans'!F19*'2_uproszczony_rzis'!F8/'2_uproszczony_rzis'!F10),0,'5_uproszczony_bilans'!F19*'2_uproszczony_rzis'!F8/'2_uproszczony_rzis'!F10)</f>
        <v>0</v>
      </c>
      <c r="G11" s="643">
        <f>F11</f>
        <v>0</v>
      </c>
      <c r="H11" s="643">
        <f t="shared" si="0"/>
        <v>0</v>
      </c>
      <c r="I11" s="643">
        <f t="shared" si="0"/>
        <v>0</v>
      </c>
      <c r="J11" s="644">
        <f t="shared" si="0"/>
        <v>0</v>
      </c>
      <c r="K11" s="598"/>
      <c r="L11" s="561"/>
      <c r="M11" s="149"/>
      <c r="N11" s="149"/>
      <c r="O11" s="149"/>
    </row>
    <row r="12" spans="2:15" ht="15.75" customHeight="1">
      <c r="B12" s="403" t="s">
        <v>53</v>
      </c>
      <c r="C12" s="399" t="s">
        <v>323</v>
      </c>
      <c r="D12" s="402">
        <f>IF(ISERROR('5_uproszczony_bilans'!D20*'2_uproszczony_rzis'!D8/'2_uproszczony_rzis'!D10),0,'5_uproszczony_bilans'!D20*'2_uproszczony_rzis'!D8/'2_uproszczony_rzis'!D10)</f>
        <v>0</v>
      </c>
      <c r="E12" s="402">
        <f>IF(ISERROR('5_uproszczony_bilans'!E20*'2_uproszczony_rzis'!E8/'2_uproszczony_rzis'!E10),0,'5_uproszczony_bilans'!E20*'2_uproszczony_rzis'!E8/'2_uproszczony_rzis'!E10)</f>
        <v>0</v>
      </c>
      <c r="F12" s="402">
        <f>IF(ISERROR('5_uproszczony_bilans'!F20*'2_uproszczony_rzis'!F8/'2_uproszczony_rzis'!F10),0,'5_uproszczony_bilans'!F20*'2_uproszczony_rzis'!F8/'2_uproszczony_rzis'!F10)</f>
        <v>0</v>
      </c>
      <c r="G12" s="643">
        <f>F12</f>
        <v>0</v>
      </c>
      <c r="H12" s="643">
        <f t="shared" si="0"/>
        <v>0</v>
      </c>
      <c r="I12" s="643">
        <f t="shared" si="0"/>
        <v>0</v>
      </c>
      <c r="J12" s="644">
        <f t="shared" si="0"/>
        <v>0</v>
      </c>
      <c r="K12" s="598"/>
      <c r="L12" s="561"/>
      <c r="M12" s="149"/>
      <c r="N12" s="149"/>
      <c r="O12" s="149"/>
    </row>
    <row r="13" spans="2:15" ht="16.5" customHeight="1">
      <c r="B13" s="403" t="s">
        <v>54</v>
      </c>
      <c r="C13" s="404" t="s">
        <v>324</v>
      </c>
      <c r="D13" s="402">
        <f>IF(ISERROR('5_uproszczony_bilans'!D18*'2_uproszczony_rzis'!D8/'2_uproszczony_rzis'!D13),0,'5_uproszczony_bilans'!D18*'2_uproszczony_rzis'!D8/'2_uproszczony_rzis'!D13)</f>
        <v>0</v>
      </c>
      <c r="E13" s="402">
        <f>IF(ISERROR('5_uproszczony_bilans'!E18*'2_uproszczony_rzis'!E8/'2_uproszczony_rzis'!E13),0,'5_uproszczony_bilans'!E18*'2_uproszczony_rzis'!E8/'2_uproszczony_rzis'!E13)</f>
        <v>0</v>
      </c>
      <c r="F13" s="402">
        <f>IF(ISERROR('5_uproszczony_bilans'!F18*'2_uproszczony_rzis'!F8/'2_uproszczony_rzis'!F13),0,'5_uproszczony_bilans'!F18*'2_uproszczony_rzis'!F8/'2_uproszczony_rzis'!F13)</f>
        <v>0</v>
      </c>
      <c r="G13" s="643">
        <f>F13</f>
        <v>0</v>
      </c>
      <c r="H13" s="643">
        <f t="shared" si="0"/>
        <v>0</v>
      </c>
      <c r="I13" s="643">
        <f t="shared" si="0"/>
        <v>0</v>
      </c>
      <c r="J13" s="644">
        <f t="shared" si="0"/>
        <v>0</v>
      </c>
      <c r="K13" s="598"/>
      <c r="L13" s="561"/>
      <c r="M13" s="149"/>
      <c r="N13" s="149"/>
      <c r="O13" s="149"/>
    </row>
    <row r="14" spans="2:15" s="149" customFormat="1" ht="19.149999999999999" customHeight="1">
      <c r="D14" s="445"/>
      <c r="E14" s="445"/>
      <c r="F14" s="445"/>
      <c r="G14" s="445"/>
      <c r="H14" s="445"/>
      <c r="I14" s="445"/>
      <c r="J14" s="445"/>
    </row>
    <row r="15" spans="2:15" s="149" customFormat="1" ht="15.75" customHeight="1">
      <c r="B15" s="395" t="s">
        <v>507</v>
      </c>
      <c r="C15" s="394"/>
      <c r="D15" s="394"/>
      <c r="E15" s="394"/>
      <c r="F15" s="394"/>
      <c r="G15" s="394"/>
      <c r="H15" s="394"/>
      <c r="I15" s="394"/>
      <c r="J15" s="394"/>
      <c r="K15" s="587"/>
      <c r="L15" s="562"/>
    </row>
    <row r="16" spans="2:15">
      <c r="B16" s="406">
        <v>6</v>
      </c>
      <c r="C16" s="401" t="s">
        <v>404</v>
      </c>
      <c r="D16" s="407"/>
      <c r="E16" s="407"/>
      <c r="F16" s="407"/>
      <c r="G16" s="638">
        <v>0</v>
      </c>
      <c r="H16" s="638">
        <v>0</v>
      </c>
      <c r="I16" s="638">
        <v>0</v>
      </c>
      <c r="J16" s="639">
        <v>0</v>
      </c>
      <c r="K16" s="599"/>
      <c r="L16" s="564"/>
      <c r="M16" s="149"/>
      <c r="N16" s="149"/>
      <c r="O16" s="149"/>
    </row>
    <row r="17" spans="2:16">
      <c r="B17" s="406">
        <v>7</v>
      </c>
      <c r="C17" s="401" t="s">
        <v>62</v>
      </c>
      <c r="D17" s="407"/>
      <c r="E17" s="407"/>
      <c r="F17" s="407"/>
      <c r="G17" s="638">
        <v>0</v>
      </c>
      <c r="H17" s="638">
        <v>0</v>
      </c>
      <c r="I17" s="638">
        <v>0</v>
      </c>
      <c r="J17" s="639">
        <v>0</v>
      </c>
      <c r="K17" s="599"/>
      <c r="L17" s="564"/>
      <c r="M17" s="149"/>
      <c r="N17" s="149"/>
      <c r="O17" s="149"/>
    </row>
    <row r="18" spans="2:16">
      <c r="B18" s="406">
        <v>8</v>
      </c>
      <c r="C18" s="401" t="s">
        <v>63</v>
      </c>
      <c r="D18" s="407"/>
      <c r="E18" s="407"/>
      <c r="F18" s="407"/>
      <c r="G18" s="638">
        <v>0</v>
      </c>
      <c r="H18" s="638">
        <v>0</v>
      </c>
      <c r="I18" s="638">
        <v>0</v>
      </c>
      <c r="J18" s="639">
        <v>0</v>
      </c>
      <c r="K18" s="599"/>
      <c r="L18" s="564"/>
      <c r="M18" s="149"/>
      <c r="N18" s="149"/>
      <c r="O18" s="149"/>
    </row>
    <row r="19" spans="2:16" s="149" customFormat="1" ht="14.25" customHeight="1">
      <c r="B19" s="393" t="s">
        <v>508</v>
      </c>
      <c r="C19" s="394"/>
      <c r="D19" s="394"/>
      <c r="E19" s="394"/>
      <c r="F19" s="394"/>
      <c r="G19" s="394"/>
      <c r="H19" s="394"/>
      <c r="I19" s="394"/>
      <c r="J19" s="394"/>
      <c r="K19" s="587"/>
      <c r="L19" s="562"/>
    </row>
    <row r="20" spans="2:16">
      <c r="B20" s="408">
        <v>9</v>
      </c>
      <c r="C20" s="409" t="s">
        <v>65</v>
      </c>
      <c r="D20" s="410">
        <f>'5_uproszczony_bilans'!D35</f>
        <v>0</v>
      </c>
      <c r="E20" s="410">
        <f>'5_uproszczony_bilans'!E35</f>
        <v>0</v>
      </c>
      <c r="F20" s="410">
        <f>'5_uproszczony_bilans'!F35</f>
        <v>0</v>
      </c>
      <c r="G20" s="414">
        <f t="shared" ref="G20:J20" si="1">F20+G21-G22</f>
        <v>0</v>
      </c>
      <c r="H20" s="414">
        <f t="shared" si="1"/>
        <v>0</v>
      </c>
      <c r="I20" s="414">
        <f t="shared" si="1"/>
        <v>0</v>
      </c>
      <c r="J20" s="555">
        <f t="shared" si="1"/>
        <v>0</v>
      </c>
      <c r="K20" s="600"/>
      <c r="L20" s="565"/>
      <c r="M20" s="149"/>
      <c r="N20" s="149"/>
      <c r="O20" s="149"/>
    </row>
    <row r="21" spans="2:16">
      <c r="B21" s="411" t="s">
        <v>261</v>
      </c>
      <c r="C21" s="401" t="s">
        <v>81</v>
      </c>
      <c r="D21" s="407"/>
      <c r="E21" s="407"/>
      <c r="F21" s="407"/>
      <c r="G21" s="638">
        <v>0</v>
      </c>
      <c r="H21" s="638">
        <v>0</v>
      </c>
      <c r="I21" s="638">
        <v>0</v>
      </c>
      <c r="J21" s="639">
        <v>0</v>
      </c>
      <c r="K21" s="599"/>
      <c r="L21" s="564"/>
      <c r="M21" s="149"/>
      <c r="N21" s="149"/>
      <c r="O21" s="149"/>
    </row>
    <row r="22" spans="2:16">
      <c r="B22" s="411" t="s">
        <v>262</v>
      </c>
      <c r="C22" s="401" t="s">
        <v>82</v>
      </c>
      <c r="D22" s="410">
        <f>'3_BILANS_pełny'!I84</f>
        <v>0</v>
      </c>
      <c r="E22" s="410">
        <f>'3_BILANS_pełny'!J84</f>
        <v>0</v>
      </c>
      <c r="F22" s="410">
        <f>'3_BILANS_pełny'!K84</f>
        <v>0</v>
      </c>
      <c r="G22" s="642">
        <v>0</v>
      </c>
      <c r="H22" s="642">
        <v>0</v>
      </c>
      <c r="I22" s="642">
        <v>0</v>
      </c>
      <c r="J22" s="639">
        <v>0</v>
      </c>
      <c r="K22" s="599"/>
      <c r="L22" s="564"/>
      <c r="M22" s="149"/>
      <c r="N22" s="149"/>
      <c r="O22" s="149"/>
    </row>
    <row r="23" spans="2:16" ht="30.75" customHeight="1">
      <c r="B23" s="406">
        <v>10</v>
      </c>
      <c r="C23" s="412" t="s">
        <v>344</v>
      </c>
      <c r="D23" s="413">
        <f>'5_uproszczony_bilans'!D36</f>
        <v>0</v>
      </c>
      <c r="E23" s="413">
        <f>'5_uproszczony_bilans'!E36</f>
        <v>0</v>
      </c>
      <c r="F23" s="413">
        <f>'5_uproszczony_bilans'!F36</f>
        <v>0</v>
      </c>
      <c r="G23" s="415">
        <f t="shared" ref="G23:J23" si="2">F23+G24-G25</f>
        <v>0</v>
      </c>
      <c r="H23" s="415">
        <f t="shared" si="2"/>
        <v>0</v>
      </c>
      <c r="I23" s="415">
        <f t="shared" si="2"/>
        <v>0</v>
      </c>
      <c r="J23" s="556">
        <f t="shared" si="2"/>
        <v>0</v>
      </c>
      <c r="K23" s="601"/>
      <c r="L23" s="566"/>
      <c r="M23" s="149"/>
      <c r="N23" s="149"/>
      <c r="O23" s="149"/>
    </row>
    <row r="24" spans="2:16">
      <c r="B24" s="411" t="s">
        <v>75</v>
      </c>
      <c r="C24" s="401" t="s">
        <v>80</v>
      </c>
      <c r="D24" s="407"/>
      <c r="E24" s="407"/>
      <c r="F24" s="407"/>
      <c r="G24" s="638">
        <v>0</v>
      </c>
      <c r="H24" s="638">
        <v>0</v>
      </c>
      <c r="I24" s="640">
        <v>0</v>
      </c>
      <c r="J24" s="641">
        <v>0</v>
      </c>
      <c r="K24" s="599"/>
      <c r="L24" s="564"/>
      <c r="M24" s="149"/>
      <c r="N24" s="149"/>
      <c r="O24" s="149"/>
    </row>
    <row r="25" spans="2:16">
      <c r="B25" s="411" t="s">
        <v>76</v>
      </c>
      <c r="C25" s="401" t="s">
        <v>79</v>
      </c>
      <c r="D25" s="410">
        <f>'3_BILANS_pełny'!I86</f>
        <v>0</v>
      </c>
      <c r="E25" s="410">
        <f>'3_BILANS_pełny'!J86</f>
        <v>0</v>
      </c>
      <c r="F25" s="410">
        <f>'3_BILANS_pełny'!K86</f>
        <v>0</v>
      </c>
      <c r="G25" s="642">
        <v>0</v>
      </c>
      <c r="H25" s="642">
        <v>0</v>
      </c>
      <c r="I25" s="640">
        <v>0</v>
      </c>
      <c r="J25" s="641">
        <v>0</v>
      </c>
      <c r="K25" s="599"/>
      <c r="L25" s="564"/>
      <c r="M25" s="149"/>
      <c r="N25" s="149"/>
      <c r="O25" s="149"/>
    </row>
    <row r="26" spans="2:16" ht="19.899999999999999" customHeight="1">
      <c r="B26" s="612" t="s">
        <v>511</v>
      </c>
      <c r="C26" s="586"/>
      <c r="D26" s="586"/>
      <c r="E26" s="586"/>
      <c r="F26" s="586"/>
      <c r="G26" s="650"/>
      <c r="H26" s="651"/>
      <c r="I26" s="650"/>
      <c r="J26" s="652"/>
      <c r="K26" s="599"/>
      <c r="L26" s="564"/>
      <c r="M26" s="149"/>
      <c r="N26" s="149"/>
      <c r="O26" s="149"/>
    </row>
    <row r="27" spans="2:16" ht="43.15" customHeight="1">
      <c r="B27" s="408">
        <v>11</v>
      </c>
      <c r="C27" s="588" t="s">
        <v>480</v>
      </c>
      <c r="D27" s="589" t="s">
        <v>481</v>
      </c>
      <c r="E27" s="635">
        <v>0</v>
      </c>
      <c r="F27" s="590" t="s">
        <v>509</v>
      </c>
      <c r="G27" s="649">
        <v>0</v>
      </c>
      <c r="H27" s="705">
        <v>0</v>
      </c>
      <c r="I27" s="705">
        <v>0</v>
      </c>
      <c r="J27" s="705">
        <v>0</v>
      </c>
      <c r="K27" s="567"/>
      <c r="L27" s="568"/>
      <c r="M27" s="149"/>
      <c r="N27" s="149"/>
      <c r="O27" s="594">
        <f>G27</f>
        <v>0</v>
      </c>
      <c r="P27" s="595">
        <f>IF(O27&gt;0,1,0)</f>
        <v>0</v>
      </c>
    </row>
    <row r="28" spans="2:16" s="149" customFormat="1" ht="45">
      <c r="B28" s="408">
        <v>12</v>
      </c>
      <c r="C28" s="588" t="s">
        <v>483</v>
      </c>
      <c r="D28" s="589" t="s">
        <v>481</v>
      </c>
      <c r="E28" s="635">
        <v>0</v>
      </c>
      <c r="F28" s="590" t="s">
        <v>509</v>
      </c>
      <c r="G28" s="636">
        <v>0</v>
      </c>
      <c r="H28" s="706">
        <v>0</v>
      </c>
      <c r="I28" s="706">
        <v>0</v>
      </c>
      <c r="J28" s="706">
        <v>0</v>
      </c>
      <c r="L28" s="562"/>
      <c r="O28" s="594">
        <f t="shared" ref="O28:O30" si="3">G28</f>
        <v>0</v>
      </c>
      <c r="P28" s="595">
        <f t="shared" ref="P28:P30" si="4">IF(O28&gt;0,1,0)</f>
        <v>0</v>
      </c>
    </row>
    <row r="29" spans="2:16" ht="16.899999999999999" customHeight="1">
      <c r="B29" s="604" t="s">
        <v>482</v>
      </c>
      <c r="C29" s="886" t="s">
        <v>484</v>
      </c>
      <c r="D29" s="887"/>
      <c r="E29" s="887"/>
      <c r="F29" s="888"/>
      <c r="G29" s="636">
        <v>0</v>
      </c>
      <c r="H29" s="707">
        <v>0</v>
      </c>
      <c r="I29" s="707">
        <v>0</v>
      </c>
      <c r="J29" s="707">
        <v>0</v>
      </c>
      <c r="K29" s="563"/>
      <c r="L29" s="564"/>
      <c r="M29" s="149"/>
      <c r="N29" s="149"/>
      <c r="O29" s="594">
        <f t="shared" si="3"/>
        <v>0</v>
      </c>
      <c r="P29" s="595">
        <f t="shared" si="4"/>
        <v>0</v>
      </c>
    </row>
    <row r="30" spans="2:16" s="149" customFormat="1" ht="43.15" customHeight="1">
      <c r="B30" s="602">
        <v>13</v>
      </c>
      <c r="C30" s="588" t="s">
        <v>486</v>
      </c>
      <c r="D30" s="589" t="s">
        <v>481</v>
      </c>
      <c r="E30" s="635">
        <v>0</v>
      </c>
      <c r="F30" s="590" t="s">
        <v>509</v>
      </c>
      <c r="G30" s="636">
        <v>0</v>
      </c>
      <c r="H30" s="707">
        <v>0</v>
      </c>
      <c r="I30" s="707">
        <v>0</v>
      </c>
      <c r="J30" s="707">
        <v>0</v>
      </c>
      <c r="O30" s="594">
        <f t="shared" si="3"/>
        <v>0</v>
      </c>
      <c r="P30" s="595">
        <f t="shared" si="4"/>
        <v>0</v>
      </c>
    </row>
    <row r="31" spans="2:16" s="149" customFormat="1" ht="43.15" customHeight="1">
      <c r="B31" s="603">
        <v>14</v>
      </c>
      <c r="C31" s="591" t="s">
        <v>478</v>
      </c>
      <c r="D31" s="589" t="s">
        <v>479</v>
      </c>
      <c r="E31" s="637">
        <v>0</v>
      </c>
      <c r="F31" s="590" t="s">
        <v>510</v>
      </c>
      <c r="G31" s="611">
        <v>0</v>
      </c>
      <c r="H31" s="707">
        <v>0</v>
      </c>
      <c r="I31" s="707">
        <v>0</v>
      </c>
      <c r="J31" s="707">
        <v>0</v>
      </c>
    </row>
    <row r="32" spans="2:16" s="149" customFormat="1" ht="15.75">
      <c r="B32" s="391" t="s">
        <v>78</v>
      </c>
      <c r="C32" s="392"/>
      <c r="D32" s="392"/>
      <c r="E32" s="392"/>
      <c r="F32" s="392"/>
      <c r="G32" s="392"/>
      <c r="H32" s="392"/>
      <c r="I32" s="392"/>
      <c r="J32" s="392"/>
      <c r="K32" s="587"/>
    </row>
    <row r="33" spans="2:15">
      <c r="B33" s="408">
        <v>15</v>
      </c>
      <c r="C33" s="401" t="s">
        <v>512</v>
      </c>
      <c r="D33" s="410">
        <f>'3_BILANS_pełny'!I83</f>
        <v>0</v>
      </c>
      <c r="E33" s="410">
        <f>'3_BILANS_pełny'!J83</f>
        <v>0</v>
      </c>
      <c r="F33" s="410">
        <f>'3_BILANS_pełny'!K83</f>
        <v>0</v>
      </c>
      <c r="G33" s="638">
        <v>0</v>
      </c>
      <c r="H33" s="638">
        <v>0</v>
      </c>
      <c r="I33" s="638">
        <v>0</v>
      </c>
      <c r="J33" s="639">
        <v>0</v>
      </c>
      <c r="K33" s="587"/>
      <c r="L33" s="149"/>
      <c r="M33" s="149"/>
      <c r="N33" s="149"/>
      <c r="O33" s="149"/>
    </row>
    <row r="34" spans="2:15"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spans="2:15"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2:15"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2:15"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2:15"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2:15"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2:15"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2:15"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2:15"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2:15"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</row>
    <row r="44" spans="2:15">
      <c r="B44" s="592"/>
      <c r="C44" s="149"/>
      <c r="D44" s="593"/>
      <c r="E44" s="593"/>
      <c r="F44" s="593"/>
      <c r="G44" s="593"/>
      <c r="H44" s="593"/>
      <c r="I44" s="593"/>
      <c r="J44" s="593"/>
      <c r="K44" s="149"/>
      <c r="L44" s="149"/>
      <c r="M44" s="149"/>
      <c r="N44" s="149"/>
      <c r="O44" s="149"/>
    </row>
    <row r="45" spans="2:15"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</row>
    <row r="46" spans="2:15"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</row>
    <row r="47" spans="2:15"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</row>
    <row r="48" spans="2:15"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</row>
    <row r="49" spans="1:40"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</row>
    <row r="50" spans="1:40"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</row>
    <row r="51" spans="1:40"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</row>
    <row r="52" spans="1:40"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</row>
    <row r="53" spans="1:40"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</row>
    <row r="54" spans="1:40"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</row>
    <row r="55" spans="1:40"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</row>
    <row r="56" spans="1:40" s="1" customForma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</row>
    <row r="57" spans="1:40" s="1" customForma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</row>
    <row r="58" spans="1:40" s="1" customForma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</row>
    <row r="59" spans="1:40" s="1" customForma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</row>
    <row r="60" spans="1:40" s="1" customForma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</row>
    <row r="61" spans="1:40" s="1" customForma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</row>
    <row r="62" spans="1:40" s="1" customForma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</row>
    <row r="63" spans="1:40" s="1" customForma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</row>
    <row r="64" spans="1:40" s="1" customForma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</row>
    <row r="65" spans="1:40" s="1" customForma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</row>
    <row r="66" spans="1:40" s="1" customForma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</row>
    <row r="67" spans="1:40" s="1" customForma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</row>
    <row r="68" spans="1:40" s="1" customForma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</row>
    <row r="69" spans="1:40" s="1" customForma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</row>
    <row r="70" spans="1:40" s="1" customForma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</row>
    <row r="71" spans="1:40" s="1" customForma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</row>
    <row r="72" spans="1:40" s="1" customForma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</row>
    <row r="73" spans="1:40" s="1" customForma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</row>
    <row r="74" spans="1:40" s="1" customForma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</row>
    <row r="75" spans="1:40" s="1" customForma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</row>
    <row r="76" spans="1:40" s="1" customForma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</row>
    <row r="77" spans="1:40" s="1" customForma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</row>
    <row r="78" spans="1:40" s="1" customForma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</row>
    <row r="79" spans="1:40" s="1" customForma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</row>
    <row r="80" spans="1:40" s="1" customForma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</row>
    <row r="81" spans="1:40" s="1" customForma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</row>
    <row r="82" spans="1:40" s="1" customForma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</row>
    <row r="83" spans="1:40" s="1" customForma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</row>
    <row r="84" spans="1:40" s="1" customForma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</row>
    <row r="85" spans="1:40" s="1" customForma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</row>
    <row r="86" spans="1:40" s="1" customForma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</row>
    <row r="87" spans="1:40" s="1" customForma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</row>
    <row r="88" spans="1:40" s="1" customForma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</row>
    <row r="89" spans="1:40" s="1" customForma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</row>
    <row r="90" spans="1:40" s="1" customForma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</row>
    <row r="91" spans="1:40" s="1" customForma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</row>
    <row r="92" spans="1:40" s="1" customForma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</row>
    <row r="93" spans="1:40" s="1" customForma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</row>
    <row r="94" spans="1:40" s="1" customForma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</row>
    <row r="95" spans="1:40" s="1" customForma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</row>
    <row r="96" spans="1:40" s="1" customForma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</row>
    <row r="97" spans="1:40" s="1" customForma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</row>
    <row r="98" spans="1:40" s="1" customFormat="1" ht="15.75" hidden="1">
      <c r="A98" s="149"/>
      <c r="B98" s="387" t="s">
        <v>72</v>
      </c>
      <c r="C98" s="167"/>
      <c r="D98" s="167"/>
      <c r="E98" s="167"/>
      <c r="F98" s="167"/>
      <c r="G98" s="167"/>
      <c r="H98" s="167"/>
      <c r="I98" s="167"/>
      <c r="J98" s="167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</row>
    <row r="99" spans="1:40" s="1" customFormat="1" hidden="1">
      <c r="A99" s="149"/>
      <c r="B99" s="388">
        <v>14</v>
      </c>
      <c r="C99" s="389" t="s">
        <v>330</v>
      </c>
      <c r="D99" s="390">
        <v>0</v>
      </c>
      <c r="E99" s="390">
        <v>0</v>
      </c>
      <c r="F99" s="390">
        <v>0</v>
      </c>
      <c r="G99" s="390">
        <v>0</v>
      </c>
      <c r="H99" s="390">
        <v>0</v>
      </c>
      <c r="I99" s="390">
        <v>0</v>
      </c>
      <c r="J99" s="557">
        <v>0</v>
      </c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</row>
    <row r="100" spans="1:40" s="1" customForma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</row>
    <row r="101" spans="1:40" s="1" customForma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</row>
    <row r="102" spans="1:40" s="1" customForma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</row>
    <row r="103" spans="1:40" s="1" customForma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</row>
    <row r="104" spans="1:40" s="1" customForma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</row>
    <row r="105" spans="1:40" s="1" customForma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</row>
    <row r="106" spans="1:40" s="1" customForma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</row>
    <row r="107" spans="1:40" s="1" customForma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</row>
    <row r="108" spans="1:40" s="1" customForma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</row>
    <row r="109" spans="1:40" s="1" customForma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</row>
    <row r="110" spans="1:40" s="1" customForma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</row>
    <row r="111" spans="1:40" s="1" customForma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</row>
    <row r="112" spans="1:40" s="1" customForma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</row>
    <row r="113" spans="1:40" s="1" customForma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</row>
    <row r="114" spans="1:40" s="1" customForma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</row>
    <row r="115" spans="1:40" s="1" customForma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</row>
    <row r="116" spans="1:40" s="1" customForma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</row>
    <row r="117" spans="1:40" s="1" customForma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</row>
    <row r="118" spans="1:40" s="1" customForma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</row>
    <row r="119" spans="1:40" s="1" customForma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</row>
    <row r="120" spans="1:40" s="1" customForma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</row>
    <row r="121" spans="1:40" s="1" customForma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</row>
    <row r="122" spans="1:40" s="1" customForma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</row>
    <row r="123" spans="1:40" s="1" customForma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</row>
    <row r="124" spans="1:40" s="1" customForma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</row>
    <row r="125" spans="1:40" s="1" customForma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</row>
    <row r="126" spans="1:40" s="1" customForma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</row>
    <row r="127" spans="1:40" s="1" customForma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</row>
    <row r="128" spans="1:40" s="1" customForma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</row>
    <row r="129" spans="1:40" s="1" customForma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</row>
    <row r="130" spans="1:40" s="1" customForma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</row>
    <row r="131" spans="1:40" s="1" customForma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</row>
    <row r="132" spans="1:40" s="1" customForma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</row>
    <row r="133" spans="1:40" s="1" customForma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</row>
    <row r="134" spans="1:40" s="1" customForma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</row>
    <row r="135" spans="1:40" s="1" customForma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</row>
    <row r="136" spans="1:40" s="1" customForma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</row>
    <row r="137" spans="1:40" s="1" customForma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</row>
    <row r="138" spans="1:40" s="1" customForma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</row>
    <row r="139" spans="1:40" s="1" customForma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</row>
    <row r="140" spans="1:40" s="1" customForma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</row>
    <row r="141" spans="1:40" s="1" customForma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</row>
    <row r="142" spans="1:40" s="1" customForma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</row>
    <row r="143" spans="1:40" s="1" customForma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</row>
    <row r="144" spans="1:40" s="1" customForma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</row>
    <row r="145" spans="1:40" s="1" customForma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</row>
    <row r="146" spans="1:40" s="1" customForma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</row>
    <row r="147" spans="1:40" s="1" customForma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</row>
    <row r="148" spans="1:40" s="1" customForma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</row>
    <row r="149" spans="1:40" s="1" customForma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</row>
    <row r="150" spans="1:40" s="1" customForma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</row>
    <row r="151" spans="1:40" s="1" customForma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</row>
    <row r="152" spans="1:40" s="1" customForma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</row>
    <row r="153" spans="1:40" s="1" customForma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</row>
    <row r="154" spans="1:40" s="1" customForma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</row>
    <row r="155" spans="1:40" s="1" customForma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</row>
    <row r="156" spans="1:40" s="1" customForma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</row>
    <row r="157" spans="1:40" s="1" customFormat="1">
      <c r="A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</row>
    <row r="158" spans="1:40" s="1" customFormat="1">
      <c r="A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</row>
    <row r="159" spans="1:40" s="1" customFormat="1">
      <c r="A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</row>
    <row r="160" spans="1:40" s="1" customFormat="1">
      <c r="A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</row>
    <row r="161" spans="1:40" s="1" customFormat="1">
      <c r="A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</row>
    <row r="162" spans="1:40" s="1" customFormat="1">
      <c r="A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</row>
    <row r="163" spans="1:40" s="1" customFormat="1">
      <c r="A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</row>
    <row r="164" spans="1:40" s="1" customFormat="1">
      <c r="A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</row>
    <row r="165" spans="1:40" s="1" customFormat="1">
      <c r="A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</row>
    <row r="166" spans="1:40" s="1" customFormat="1">
      <c r="A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</row>
    <row r="167" spans="1:40" s="1" customFormat="1">
      <c r="A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</row>
    <row r="168" spans="1:40" s="1" customFormat="1">
      <c r="A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</row>
    <row r="169" spans="1:40" s="1" customFormat="1">
      <c r="A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</row>
    <row r="170" spans="1:40" s="1" customFormat="1">
      <c r="A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</row>
    <row r="171" spans="1:40" s="1" customFormat="1">
      <c r="A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</row>
    <row r="172" spans="1:40" s="1" customFormat="1">
      <c r="A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</row>
    <row r="173" spans="1:40" s="1" customFormat="1">
      <c r="A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</row>
    <row r="174" spans="1:40" s="1" customFormat="1">
      <c r="A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</row>
    <row r="175" spans="1:40" s="1" customFormat="1">
      <c r="A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</row>
    <row r="176" spans="1:40" s="1" customFormat="1">
      <c r="A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</row>
    <row r="177" spans="1:40" s="1" customFormat="1">
      <c r="A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</row>
    <row r="178" spans="1:40" s="1" customFormat="1">
      <c r="A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</row>
    <row r="179" spans="1:40" s="1" customFormat="1">
      <c r="A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</row>
    <row r="180" spans="1:40" s="1" customFormat="1">
      <c r="A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</row>
    <row r="181" spans="1:40" s="1" customFormat="1">
      <c r="A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</row>
    <row r="182" spans="1:40" s="1" customFormat="1">
      <c r="A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</row>
    <row r="183" spans="1:40" s="1" customFormat="1">
      <c r="A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</row>
    <row r="184" spans="1:40" s="1" customFormat="1">
      <c r="A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</row>
    <row r="185" spans="1:40" s="1" customFormat="1">
      <c r="A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</row>
    <row r="186" spans="1:40" s="1" customFormat="1">
      <c r="A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</row>
    <row r="187" spans="1:40" s="1" customFormat="1">
      <c r="A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</row>
    <row r="188" spans="1:40" s="1" customFormat="1">
      <c r="A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</row>
    <row r="189" spans="1:40" s="1" customFormat="1">
      <c r="A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</row>
    <row r="190" spans="1:40" s="1" customFormat="1">
      <c r="A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</row>
    <row r="191" spans="1:40" s="1" customFormat="1">
      <c r="A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</row>
    <row r="192" spans="1:40" s="1" customFormat="1">
      <c r="A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</row>
    <row r="193" spans="1:40" s="1" customFormat="1">
      <c r="A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</row>
    <row r="194" spans="1:40" s="1" customFormat="1">
      <c r="A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</row>
    <row r="195" spans="1:40" s="1" customFormat="1">
      <c r="A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</row>
    <row r="196" spans="1:40" s="1" customFormat="1">
      <c r="A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  <c r="AJ196" s="149"/>
      <c r="AK196" s="149"/>
      <c r="AL196" s="149"/>
      <c r="AM196" s="149"/>
      <c r="AN196" s="149"/>
    </row>
    <row r="197" spans="1:40" s="1" customFormat="1">
      <c r="A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  <c r="AL197" s="149"/>
      <c r="AM197" s="149"/>
      <c r="AN197" s="149"/>
    </row>
    <row r="198" spans="1:40" s="1" customFormat="1">
      <c r="A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  <c r="AK198" s="149"/>
      <c r="AL198" s="149"/>
      <c r="AM198" s="149"/>
      <c r="AN198" s="149"/>
    </row>
    <row r="199" spans="1:40" s="1" customFormat="1">
      <c r="A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  <c r="AL199" s="149"/>
      <c r="AM199" s="149"/>
      <c r="AN199" s="149"/>
    </row>
    <row r="200" spans="1:40" s="1" customFormat="1">
      <c r="A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</row>
    <row r="201" spans="1:40" s="1" customFormat="1">
      <c r="A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</row>
    <row r="202" spans="1:40" s="1" customFormat="1">
      <c r="A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  <c r="AK202" s="149"/>
      <c r="AL202" s="149"/>
      <c r="AM202" s="149"/>
      <c r="AN202" s="149"/>
    </row>
    <row r="203" spans="1:40" s="1" customFormat="1">
      <c r="A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</row>
    <row r="204" spans="1:40" s="1" customFormat="1">
      <c r="A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</row>
    <row r="205" spans="1:40" s="1" customFormat="1">
      <c r="A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</row>
    <row r="206" spans="1:40" s="1" customFormat="1">
      <c r="A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</row>
    <row r="207" spans="1:40" s="1" customFormat="1">
      <c r="A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</row>
    <row r="208" spans="1:40" s="1" customFormat="1">
      <c r="A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</row>
    <row r="209" spans="1:40" s="1" customFormat="1">
      <c r="A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</row>
    <row r="210" spans="1:40" s="1" customFormat="1">
      <c r="A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</row>
    <row r="211" spans="1:40" s="1" customFormat="1">
      <c r="A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</row>
    <row r="212" spans="1:40" s="1" customFormat="1">
      <c r="A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</row>
    <row r="213" spans="1:40" s="1" customFormat="1">
      <c r="A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</row>
    <row r="214" spans="1:40" s="1" customFormat="1">
      <c r="A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</row>
    <row r="215" spans="1:40" s="1" customFormat="1">
      <c r="A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  <c r="AK215" s="149"/>
      <c r="AL215" s="149"/>
      <c r="AM215" s="149"/>
      <c r="AN215" s="149"/>
    </row>
    <row r="216" spans="1:40" s="1" customFormat="1">
      <c r="A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49"/>
    </row>
    <row r="217" spans="1:40" s="1" customFormat="1">
      <c r="A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</row>
    <row r="218" spans="1:40" s="1" customFormat="1">
      <c r="A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</row>
    <row r="219" spans="1:40" s="1" customFormat="1">
      <c r="A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  <c r="AJ219" s="149"/>
      <c r="AK219" s="149"/>
      <c r="AL219" s="149"/>
      <c r="AM219" s="149"/>
      <c r="AN219" s="149"/>
    </row>
    <row r="220" spans="1:40" s="1" customFormat="1">
      <c r="A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  <c r="AG220" s="149"/>
      <c r="AH220" s="149"/>
      <c r="AI220" s="149"/>
      <c r="AJ220" s="149"/>
      <c r="AK220" s="149"/>
      <c r="AL220" s="149"/>
      <c r="AM220" s="149"/>
      <c r="AN220" s="149"/>
    </row>
    <row r="221" spans="1:40" s="1" customFormat="1">
      <c r="A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  <c r="AE221" s="149"/>
      <c r="AF221" s="149"/>
      <c r="AG221" s="149"/>
      <c r="AH221" s="149"/>
      <c r="AI221" s="149"/>
      <c r="AJ221" s="149"/>
      <c r="AK221" s="149"/>
      <c r="AL221" s="149"/>
      <c r="AM221" s="149"/>
      <c r="AN221" s="149"/>
    </row>
    <row r="222" spans="1:40" s="1" customFormat="1">
      <c r="A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  <c r="AH222" s="149"/>
      <c r="AI222" s="149"/>
      <c r="AJ222" s="149"/>
      <c r="AK222" s="149"/>
      <c r="AL222" s="149"/>
      <c r="AM222" s="149"/>
      <c r="AN222" s="149"/>
    </row>
    <row r="223" spans="1:40" s="1" customFormat="1">
      <c r="A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49"/>
      <c r="AL223" s="149"/>
      <c r="AM223" s="149"/>
      <c r="AN223" s="149"/>
    </row>
    <row r="224" spans="1:40" s="1" customFormat="1">
      <c r="A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</row>
    <row r="225" spans="1:40" s="1" customFormat="1">
      <c r="A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49"/>
      <c r="AL225" s="149"/>
      <c r="AM225" s="149"/>
      <c r="AN225" s="149"/>
    </row>
    <row r="226" spans="1:40" s="1" customFormat="1">
      <c r="A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</row>
    <row r="227" spans="1:40" s="1" customFormat="1">
      <c r="A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</row>
    <row r="228" spans="1:40" s="1" customFormat="1">
      <c r="A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</row>
    <row r="229" spans="1:40" s="1" customFormat="1">
      <c r="A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</row>
    <row r="230" spans="1:40" s="1" customFormat="1">
      <c r="A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</row>
    <row r="231" spans="1:40" s="1" customFormat="1">
      <c r="A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</row>
    <row r="232" spans="1:40" s="1" customFormat="1">
      <c r="A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  <c r="AJ232" s="149"/>
      <c r="AK232" s="149"/>
      <c r="AL232" s="149"/>
      <c r="AM232" s="149"/>
      <c r="AN232" s="149"/>
    </row>
    <row r="233" spans="1:40" s="1" customFormat="1">
      <c r="A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  <c r="AJ233" s="149"/>
      <c r="AK233" s="149"/>
      <c r="AL233" s="149"/>
      <c r="AM233" s="149"/>
      <c r="AN233" s="149"/>
    </row>
    <row r="234" spans="1:40" s="1" customFormat="1">
      <c r="A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  <c r="AK234" s="149"/>
      <c r="AL234" s="149"/>
      <c r="AM234" s="149"/>
      <c r="AN234" s="149"/>
    </row>
    <row r="235" spans="1:40" s="1" customFormat="1">
      <c r="A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</row>
    <row r="236" spans="1:40" s="1" customFormat="1">
      <c r="A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  <c r="AH236" s="149"/>
      <c r="AI236" s="149"/>
      <c r="AJ236" s="149"/>
      <c r="AK236" s="149"/>
      <c r="AL236" s="149"/>
      <c r="AM236" s="149"/>
      <c r="AN236" s="149"/>
    </row>
    <row r="237" spans="1:40" s="1" customFormat="1">
      <c r="A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  <c r="AF237" s="149"/>
      <c r="AG237" s="149"/>
      <c r="AH237" s="149"/>
      <c r="AI237" s="149"/>
      <c r="AJ237" s="149"/>
      <c r="AK237" s="149"/>
      <c r="AL237" s="149"/>
      <c r="AM237" s="149"/>
      <c r="AN237" s="149"/>
    </row>
    <row r="238" spans="1:40" s="1" customFormat="1">
      <c r="A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  <c r="AF238" s="149"/>
      <c r="AG238" s="149"/>
      <c r="AH238" s="149"/>
      <c r="AI238" s="149"/>
      <c r="AJ238" s="149"/>
      <c r="AK238" s="149"/>
      <c r="AL238" s="149"/>
      <c r="AM238" s="149"/>
      <c r="AN238" s="149"/>
    </row>
    <row r="239" spans="1:40" s="1" customFormat="1">
      <c r="A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  <c r="AJ239" s="149"/>
      <c r="AK239" s="149"/>
      <c r="AL239" s="149"/>
      <c r="AM239" s="149"/>
      <c r="AN239" s="149"/>
    </row>
    <row r="240" spans="1:40" s="1" customFormat="1">
      <c r="A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49"/>
      <c r="AG240" s="149"/>
      <c r="AH240" s="149"/>
      <c r="AI240" s="149"/>
      <c r="AJ240" s="149"/>
      <c r="AK240" s="149"/>
      <c r="AL240" s="149"/>
      <c r="AM240" s="149"/>
      <c r="AN240" s="149"/>
    </row>
    <row r="241" spans="1:40" s="1" customFormat="1">
      <c r="A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  <c r="AH241" s="149"/>
      <c r="AI241" s="149"/>
      <c r="AJ241" s="149"/>
      <c r="AK241" s="149"/>
      <c r="AL241" s="149"/>
      <c r="AM241" s="149"/>
      <c r="AN241" s="149"/>
    </row>
    <row r="242" spans="1:40" s="1" customFormat="1">
      <c r="A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  <c r="AJ242" s="149"/>
      <c r="AK242" s="149"/>
      <c r="AL242" s="149"/>
      <c r="AM242" s="149"/>
      <c r="AN242" s="149"/>
    </row>
    <row r="243" spans="1:40" s="1" customFormat="1">
      <c r="A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  <c r="AJ243" s="149"/>
      <c r="AK243" s="149"/>
      <c r="AL243" s="149"/>
      <c r="AM243" s="149"/>
      <c r="AN243" s="149"/>
    </row>
    <row r="244" spans="1:40" s="1" customFormat="1">
      <c r="A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  <c r="AK244" s="149"/>
      <c r="AL244" s="149"/>
      <c r="AM244" s="149"/>
      <c r="AN244" s="149"/>
    </row>
    <row r="245" spans="1:40" s="1" customFormat="1">
      <c r="A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</row>
    <row r="246" spans="1:40" s="1" customFormat="1">
      <c r="A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  <c r="AJ246" s="149"/>
      <c r="AK246" s="149"/>
      <c r="AL246" s="149"/>
      <c r="AM246" s="149"/>
      <c r="AN246" s="149"/>
    </row>
    <row r="247" spans="1:40" s="1" customFormat="1">
      <c r="A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  <c r="AH247" s="149"/>
      <c r="AI247" s="149"/>
      <c r="AJ247" s="149"/>
      <c r="AK247" s="149"/>
      <c r="AL247" s="149"/>
      <c r="AM247" s="149"/>
      <c r="AN247" s="149"/>
    </row>
    <row r="248" spans="1:40" s="1" customFormat="1">
      <c r="A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  <c r="AF248" s="149"/>
      <c r="AG248" s="149"/>
      <c r="AH248" s="149"/>
      <c r="AI248" s="149"/>
      <c r="AJ248" s="149"/>
      <c r="AK248" s="149"/>
      <c r="AL248" s="149"/>
      <c r="AM248" s="149"/>
      <c r="AN248" s="149"/>
    </row>
    <row r="249" spans="1:40" s="1" customFormat="1">
      <c r="A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149"/>
      <c r="AH249" s="149"/>
      <c r="AI249" s="149"/>
      <c r="AJ249" s="149"/>
      <c r="AK249" s="149"/>
      <c r="AL249" s="149"/>
      <c r="AM249" s="149"/>
      <c r="AN249" s="149"/>
    </row>
    <row r="250" spans="1:40" s="1" customFormat="1">
      <c r="A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  <c r="AG250" s="149"/>
      <c r="AH250" s="149"/>
      <c r="AI250" s="149"/>
      <c r="AJ250" s="149"/>
      <c r="AK250" s="149"/>
      <c r="AL250" s="149"/>
      <c r="AM250" s="149"/>
      <c r="AN250" s="149"/>
    </row>
    <row r="251" spans="1:40" s="1" customFormat="1">
      <c r="A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49"/>
      <c r="AG251" s="149"/>
      <c r="AH251" s="149"/>
      <c r="AI251" s="149"/>
      <c r="AJ251" s="149"/>
      <c r="AK251" s="149"/>
      <c r="AL251" s="149"/>
      <c r="AM251" s="149"/>
      <c r="AN251" s="149"/>
    </row>
    <row r="252" spans="1:40" s="1" customFormat="1">
      <c r="A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  <c r="AG252" s="149"/>
      <c r="AH252" s="149"/>
      <c r="AI252" s="149"/>
      <c r="AJ252" s="149"/>
      <c r="AK252" s="149"/>
      <c r="AL252" s="149"/>
      <c r="AM252" s="149"/>
      <c r="AN252" s="149"/>
    </row>
    <row r="253" spans="1:40" s="1" customFormat="1">
      <c r="A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  <c r="AF253" s="149"/>
      <c r="AG253" s="149"/>
      <c r="AH253" s="149"/>
      <c r="AI253" s="149"/>
      <c r="AJ253" s="149"/>
      <c r="AK253" s="149"/>
      <c r="AL253" s="149"/>
      <c r="AM253" s="149"/>
      <c r="AN253" s="149"/>
    </row>
    <row r="254" spans="1:40" s="1" customFormat="1">
      <c r="A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  <c r="AF254" s="149"/>
      <c r="AG254" s="149"/>
      <c r="AH254" s="149"/>
      <c r="AI254" s="149"/>
      <c r="AJ254" s="149"/>
      <c r="AK254" s="149"/>
      <c r="AL254" s="149"/>
      <c r="AM254" s="149"/>
      <c r="AN254" s="149"/>
    </row>
    <row r="255" spans="1:40" s="1" customFormat="1">
      <c r="A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  <c r="AJ255" s="149"/>
      <c r="AK255" s="149"/>
      <c r="AL255" s="149"/>
      <c r="AM255" s="149"/>
      <c r="AN255" s="149"/>
    </row>
    <row r="256" spans="1:40" s="1" customFormat="1">
      <c r="A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49"/>
      <c r="AG256" s="149"/>
      <c r="AH256" s="149"/>
      <c r="AI256" s="149"/>
      <c r="AJ256" s="149"/>
      <c r="AK256" s="149"/>
      <c r="AL256" s="149"/>
      <c r="AM256" s="149"/>
      <c r="AN256" s="149"/>
    </row>
    <row r="257" spans="1:40" s="1" customFormat="1">
      <c r="A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  <c r="AE257" s="149"/>
      <c r="AF257" s="149"/>
      <c r="AG257" s="149"/>
      <c r="AH257" s="149"/>
      <c r="AI257" s="149"/>
      <c r="AJ257" s="149"/>
      <c r="AK257" s="149"/>
      <c r="AL257" s="149"/>
      <c r="AM257" s="149"/>
      <c r="AN257" s="149"/>
    </row>
    <row r="258" spans="1:40" s="1" customFormat="1">
      <c r="A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  <c r="AG258" s="149"/>
      <c r="AH258" s="149"/>
      <c r="AI258" s="149"/>
      <c r="AJ258" s="149"/>
      <c r="AK258" s="149"/>
      <c r="AL258" s="149"/>
      <c r="AM258" s="149"/>
      <c r="AN258" s="149"/>
    </row>
    <row r="259" spans="1:40" s="1" customFormat="1">
      <c r="A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  <c r="AG259" s="149"/>
      <c r="AH259" s="149"/>
      <c r="AI259" s="149"/>
      <c r="AJ259" s="149"/>
      <c r="AK259" s="149"/>
      <c r="AL259" s="149"/>
      <c r="AM259" s="149"/>
      <c r="AN259" s="149"/>
    </row>
    <row r="260" spans="1:40" s="1" customFormat="1">
      <c r="A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  <c r="AG260" s="149"/>
      <c r="AH260" s="149"/>
      <c r="AI260" s="149"/>
      <c r="AJ260" s="149"/>
      <c r="AK260" s="149"/>
      <c r="AL260" s="149"/>
      <c r="AM260" s="149"/>
      <c r="AN260" s="149"/>
    </row>
    <row r="261" spans="1:40" s="1" customFormat="1">
      <c r="A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  <c r="AJ261" s="149"/>
      <c r="AK261" s="149"/>
      <c r="AL261" s="149"/>
      <c r="AM261" s="149"/>
      <c r="AN261" s="149"/>
    </row>
    <row r="262" spans="1:40" s="1" customFormat="1">
      <c r="A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  <c r="AK262" s="149"/>
      <c r="AL262" s="149"/>
      <c r="AM262" s="149"/>
      <c r="AN262" s="149"/>
    </row>
    <row r="263" spans="1:40" s="1" customFormat="1">
      <c r="A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  <c r="AG263" s="149"/>
      <c r="AH263" s="149"/>
      <c r="AI263" s="149"/>
      <c r="AJ263" s="149"/>
      <c r="AK263" s="149"/>
      <c r="AL263" s="149"/>
      <c r="AM263" s="149"/>
      <c r="AN263" s="149"/>
    </row>
    <row r="264" spans="1:40" s="1" customFormat="1">
      <c r="A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  <c r="AG264" s="149"/>
      <c r="AH264" s="149"/>
      <c r="AI264" s="149"/>
      <c r="AJ264" s="149"/>
      <c r="AK264" s="149"/>
      <c r="AL264" s="149"/>
      <c r="AM264" s="149"/>
      <c r="AN264" s="149"/>
    </row>
    <row r="265" spans="1:40" s="1" customFormat="1">
      <c r="A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  <c r="AH265" s="149"/>
      <c r="AI265" s="149"/>
      <c r="AJ265" s="149"/>
      <c r="AK265" s="149"/>
      <c r="AL265" s="149"/>
      <c r="AM265" s="149"/>
      <c r="AN265" s="149"/>
    </row>
    <row r="266" spans="1:40" s="1" customFormat="1">
      <c r="A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  <c r="AH266" s="149"/>
      <c r="AI266" s="149"/>
      <c r="AJ266" s="149"/>
      <c r="AK266" s="149"/>
      <c r="AL266" s="149"/>
      <c r="AM266" s="149"/>
      <c r="AN266" s="149"/>
    </row>
    <row r="267" spans="1:40" s="1" customFormat="1">
      <c r="A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  <c r="AH267" s="149"/>
      <c r="AI267" s="149"/>
      <c r="AJ267" s="149"/>
      <c r="AK267" s="149"/>
      <c r="AL267" s="149"/>
      <c r="AM267" s="149"/>
      <c r="AN267" s="149"/>
    </row>
    <row r="268" spans="1:40" s="1" customFormat="1">
      <c r="A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  <c r="AH268" s="149"/>
      <c r="AI268" s="149"/>
      <c r="AJ268" s="149"/>
      <c r="AK268" s="149"/>
      <c r="AL268" s="149"/>
      <c r="AM268" s="149"/>
      <c r="AN268" s="149"/>
    </row>
    <row r="269" spans="1:40" s="1" customFormat="1">
      <c r="A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</row>
    <row r="270" spans="1:40" s="1" customFormat="1">
      <c r="A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  <c r="AJ270" s="149"/>
      <c r="AK270" s="149"/>
      <c r="AL270" s="149"/>
      <c r="AM270" s="149"/>
      <c r="AN270" s="149"/>
    </row>
    <row r="271" spans="1:40" s="1" customFormat="1">
      <c r="A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49"/>
      <c r="AG271" s="149"/>
      <c r="AH271" s="149"/>
      <c r="AI271" s="149"/>
      <c r="AJ271" s="149"/>
      <c r="AK271" s="149"/>
      <c r="AL271" s="149"/>
      <c r="AM271" s="149"/>
      <c r="AN271" s="149"/>
    </row>
    <row r="272" spans="1:40" s="1" customFormat="1">
      <c r="A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</row>
    <row r="273" spans="1:40" s="1" customFormat="1">
      <c r="A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  <c r="AK273" s="149"/>
      <c r="AL273" s="149"/>
      <c r="AM273" s="149"/>
      <c r="AN273" s="149"/>
    </row>
    <row r="274" spans="1:40" s="1" customFormat="1">
      <c r="A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  <c r="AK274" s="149"/>
      <c r="AL274" s="149"/>
      <c r="AM274" s="149"/>
      <c r="AN274" s="149"/>
    </row>
    <row r="275" spans="1:40" s="1" customFormat="1">
      <c r="A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  <c r="AK275" s="149"/>
      <c r="AL275" s="149"/>
      <c r="AM275" s="149"/>
      <c r="AN275" s="149"/>
    </row>
    <row r="276" spans="1:40" s="1" customFormat="1">
      <c r="A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  <c r="AK276" s="149"/>
      <c r="AL276" s="149"/>
      <c r="AM276" s="149"/>
      <c r="AN276" s="149"/>
    </row>
    <row r="277" spans="1:40" s="1" customFormat="1">
      <c r="A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  <c r="AJ277" s="149"/>
      <c r="AK277" s="149"/>
      <c r="AL277" s="149"/>
      <c r="AM277" s="149"/>
      <c r="AN277" s="149"/>
    </row>
    <row r="278" spans="1:40" s="1" customFormat="1">
      <c r="A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  <c r="AH278" s="149"/>
      <c r="AI278" s="149"/>
      <c r="AJ278" s="149"/>
      <c r="AK278" s="149"/>
      <c r="AL278" s="149"/>
      <c r="AM278" s="149"/>
      <c r="AN278" s="149"/>
    </row>
    <row r="279" spans="1:40" s="1" customFormat="1">
      <c r="A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  <c r="AG279" s="149"/>
      <c r="AH279" s="149"/>
      <c r="AI279" s="149"/>
      <c r="AJ279" s="149"/>
      <c r="AK279" s="149"/>
      <c r="AL279" s="149"/>
      <c r="AM279" s="149"/>
      <c r="AN279" s="149"/>
    </row>
  </sheetData>
  <sheetProtection password="CA55" sheet="1" objects="1" scenarios="1" formatCells="0" formatColumns="0" formatRows="0"/>
  <mergeCells count="11">
    <mergeCell ref="C29:F29"/>
    <mergeCell ref="E2:J2"/>
    <mergeCell ref="K2:K5"/>
    <mergeCell ref="L4:L5"/>
    <mergeCell ref="C3:C5"/>
    <mergeCell ref="B3:B5"/>
    <mergeCell ref="H4:H5"/>
    <mergeCell ref="I4:I5"/>
    <mergeCell ref="J4:J5"/>
    <mergeCell ref="D4:D5"/>
    <mergeCell ref="E4:E5"/>
  </mergeCells>
  <phoneticPr fontId="0" type="noConversion"/>
  <pageMargins left="0.70866141732283472" right="0.70866141732283472" top="1.1417322834645669" bottom="0.74803149606299213" header="0.31496062992125984" footer="0.31496062992125984"/>
  <pageSetup paperSize="9" scale="55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2"/>
  <sheetViews>
    <sheetView topLeftCell="A31" zoomScale="70" zoomScaleNormal="70" workbookViewId="0">
      <selection activeCell="A48" sqref="A48"/>
    </sheetView>
  </sheetViews>
  <sheetFormatPr defaultRowHeight="15"/>
  <cols>
    <col min="1" max="1" width="3.7109375" style="149" customWidth="1"/>
    <col min="2" max="2" width="5.28515625" customWidth="1"/>
    <col min="3" max="3" width="7.140625" customWidth="1"/>
    <col min="4" max="4" width="80" customWidth="1"/>
    <col min="5" max="5" width="19.28515625" customWidth="1"/>
    <col min="6" max="6" width="17.28515625" customWidth="1"/>
    <col min="7" max="7" width="20.5703125" customWidth="1"/>
    <col min="8" max="8" width="16.5703125" customWidth="1"/>
    <col min="9" max="9" width="15.28515625" customWidth="1"/>
    <col min="10" max="10" width="15.85546875" customWidth="1"/>
    <col min="11" max="11" width="16.85546875" customWidth="1"/>
    <col min="12" max="12" width="15.85546875" style="148" hidden="1" customWidth="1"/>
    <col min="13" max="13" width="16.140625" style="148" hidden="1" customWidth="1"/>
    <col min="14" max="14" width="5" style="148" hidden="1" customWidth="1"/>
    <col min="15" max="15" width="12.7109375" style="148" hidden="1" customWidth="1"/>
    <col min="16" max="18" width="9.140625" style="148" hidden="1" customWidth="1"/>
    <col min="19" max="34" width="9.140625" style="148" customWidth="1"/>
  </cols>
  <sheetData>
    <row r="1" spans="2:34" s="149" customFormat="1"/>
    <row r="2" spans="2:34" ht="22.5" customHeight="1">
      <c r="B2" s="168" t="s">
        <v>286</v>
      </c>
      <c r="C2" s="169"/>
      <c r="D2" s="169"/>
      <c r="E2" s="170" t="s">
        <v>287</v>
      </c>
      <c r="F2" s="169"/>
      <c r="G2" s="169"/>
      <c r="H2" s="905" t="str">
        <f>'1_RZIS_porównawczy'!D2</f>
        <v>wpisz tu nazwę firmy</v>
      </c>
      <c r="I2" s="906"/>
      <c r="J2" s="906"/>
      <c r="K2" s="906"/>
      <c r="L2" s="906"/>
      <c r="M2" s="907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</row>
    <row r="3" spans="2:34">
      <c r="B3" s="921" t="s">
        <v>280</v>
      </c>
      <c r="C3" s="941" t="s">
        <v>282</v>
      </c>
      <c r="D3" s="911" t="s">
        <v>1</v>
      </c>
      <c r="E3" s="22" t="s">
        <v>77</v>
      </c>
      <c r="F3" s="22" t="s">
        <v>23</v>
      </c>
      <c r="G3" s="23" t="s">
        <v>24</v>
      </c>
      <c r="H3" s="908" t="s">
        <v>19</v>
      </c>
      <c r="I3" s="909"/>
      <c r="J3" s="909"/>
      <c r="K3" s="909"/>
      <c r="L3" s="909"/>
      <c r="M3" s="910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</row>
    <row r="4" spans="2:34" ht="15" customHeight="1">
      <c r="B4" s="922"/>
      <c r="C4" s="942"/>
      <c r="D4" s="912"/>
      <c r="E4" s="898">
        <f>'5_uproszczony_bilans'!D7</f>
        <v>2024</v>
      </c>
      <c r="F4" s="898">
        <f>'5_uproszczony_bilans'!E7</f>
        <v>2025</v>
      </c>
      <c r="G4" s="24">
        <f>'5_uproszczony_bilans'!F7</f>
        <v>2026</v>
      </c>
      <c r="H4" s="25">
        <f>'5_uproszczony_bilans'!G7</f>
        <v>2026</v>
      </c>
      <c r="I4" s="903">
        <f>'5_uproszczony_bilans'!H7</f>
        <v>2027</v>
      </c>
      <c r="J4" s="903">
        <f>'5_uproszczony_bilans'!I7</f>
        <v>2028</v>
      </c>
      <c r="K4" s="903">
        <f>'5_uproszczony_bilans'!J7</f>
        <v>2029</v>
      </c>
      <c r="L4" s="903">
        <f>'5_uproszczony_bilans'!K7</f>
        <v>0</v>
      </c>
      <c r="M4" s="903">
        <f>'5_uproszczony_bilans'!L7</f>
        <v>0</v>
      </c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</row>
    <row r="5" spans="2:34" ht="30" customHeight="1">
      <c r="B5" s="923"/>
      <c r="C5" s="943"/>
      <c r="D5" s="913"/>
      <c r="E5" s="899"/>
      <c r="F5" s="899"/>
      <c r="G5" s="26" t="str">
        <f>'5_uproszczony_bilans'!F8</f>
        <v>styczeń-czerwiec</v>
      </c>
      <c r="H5" s="477" t="str">
        <f>'5_uproszczony_bilans'!G8</f>
        <v>lipiec-grudzień</v>
      </c>
      <c r="I5" s="904"/>
      <c r="J5" s="904"/>
      <c r="K5" s="904"/>
      <c r="L5" s="904"/>
      <c r="M5" s="904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</row>
    <row r="6" spans="2:34" ht="16.5" customHeight="1">
      <c r="B6" s="924" t="s">
        <v>283</v>
      </c>
      <c r="C6" s="17" t="s">
        <v>4</v>
      </c>
      <c r="D6" s="36" t="s">
        <v>243</v>
      </c>
      <c r="E6" s="37">
        <f>'2_uproszczony_rzis'!D10</f>
        <v>0</v>
      </c>
      <c r="F6" s="37">
        <f>'2_uproszczony_rzis'!E10</f>
        <v>0</v>
      </c>
      <c r="G6" s="37">
        <f>'2_uproszczony_rzis'!F10</f>
        <v>0</v>
      </c>
      <c r="H6" s="38">
        <f>'2_uproszczony_rzis'!G10</f>
        <v>0</v>
      </c>
      <c r="I6" s="38">
        <f>'2_uproszczony_rzis'!H10</f>
        <v>0</v>
      </c>
      <c r="J6" s="38">
        <f>'2_uproszczony_rzis'!I10</f>
        <v>0</v>
      </c>
      <c r="K6" s="38">
        <f>'2_uproszczony_rzis'!J10</f>
        <v>0</v>
      </c>
      <c r="L6" s="38">
        <f>'2_uproszczony_rzis'!K10</f>
        <v>0</v>
      </c>
      <c r="M6" s="38">
        <f>'2_uproszczony_rzis'!L10</f>
        <v>0</v>
      </c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</row>
    <row r="7" spans="2:34" ht="15.75" customHeight="1">
      <c r="B7" s="925"/>
      <c r="C7" s="17" t="s">
        <v>5</v>
      </c>
      <c r="D7" s="36" t="s">
        <v>242</v>
      </c>
      <c r="E7" s="37">
        <f>'2_uproszczony_rzis'!D13</f>
        <v>0</v>
      </c>
      <c r="F7" s="37">
        <f>'2_uproszczony_rzis'!E13</f>
        <v>0</v>
      </c>
      <c r="G7" s="37">
        <f>'2_uproszczony_rzis'!F13</f>
        <v>0</v>
      </c>
      <c r="H7" s="38">
        <f>'2_uproszczony_rzis'!G13</f>
        <v>0</v>
      </c>
      <c r="I7" s="38">
        <f>'2_uproszczony_rzis'!H13</f>
        <v>0</v>
      </c>
      <c r="J7" s="38">
        <f>'2_uproszczony_rzis'!I13</f>
        <v>0</v>
      </c>
      <c r="K7" s="38">
        <f>'2_uproszczony_rzis'!J13</f>
        <v>0</v>
      </c>
      <c r="L7" s="38">
        <f>'2_uproszczony_rzis'!K13</f>
        <v>0</v>
      </c>
      <c r="M7" s="38">
        <f>'2_uproszczony_rzis'!L13</f>
        <v>0</v>
      </c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</row>
    <row r="8" spans="2:34" ht="14.25" customHeight="1">
      <c r="B8" s="925"/>
      <c r="C8" s="17">
        <v>2</v>
      </c>
      <c r="D8" s="36" t="s">
        <v>268</v>
      </c>
      <c r="E8" s="37">
        <f>'2_uproszczony_rzis'!D16</f>
        <v>0</v>
      </c>
      <c r="F8" s="37">
        <f>'2_uproszczony_rzis'!E16</f>
        <v>0</v>
      </c>
      <c r="G8" s="37">
        <f>'2_uproszczony_rzis'!F16</f>
        <v>0</v>
      </c>
      <c r="H8" s="38">
        <f>'2_uproszczony_rzis'!G16</f>
        <v>0</v>
      </c>
      <c r="I8" s="38">
        <f>'2_uproszczony_rzis'!H16</f>
        <v>0</v>
      </c>
      <c r="J8" s="38">
        <f>'2_uproszczony_rzis'!I16</f>
        <v>0</v>
      </c>
      <c r="K8" s="38">
        <f>'2_uproszczony_rzis'!J16</f>
        <v>0</v>
      </c>
      <c r="L8" s="38">
        <f>'2_uproszczony_rzis'!K16</f>
        <v>0</v>
      </c>
      <c r="M8" s="38">
        <f>'2_uproszczony_rzis'!L16</f>
        <v>0</v>
      </c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</row>
    <row r="9" spans="2:34">
      <c r="B9" s="925"/>
      <c r="C9" s="39" t="s">
        <v>6</v>
      </c>
      <c r="D9" s="40" t="s">
        <v>245</v>
      </c>
      <c r="E9" s="37">
        <f>'2_uproszczony_rzis'!D18</f>
        <v>0</v>
      </c>
      <c r="F9" s="37">
        <f>'2_uproszczony_rzis'!E18</f>
        <v>0</v>
      </c>
      <c r="G9" s="37">
        <f>'2_uproszczony_rzis'!F18</f>
        <v>0</v>
      </c>
      <c r="H9" s="38">
        <f>'2_uproszczony_rzis'!G18</f>
        <v>0</v>
      </c>
      <c r="I9" s="38">
        <f>'2_uproszczony_rzis'!H18</f>
        <v>0</v>
      </c>
      <c r="J9" s="38">
        <f>'2_uproszczony_rzis'!I18</f>
        <v>0</v>
      </c>
      <c r="K9" s="38">
        <f>'2_uproszczony_rzis'!J18</f>
        <v>0</v>
      </c>
      <c r="L9" s="38">
        <f>'2_uproszczony_rzis'!K18</f>
        <v>0</v>
      </c>
      <c r="M9" s="38">
        <f>'2_uproszczony_rzis'!L18</f>
        <v>0</v>
      </c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</row>
    <row r="10" spans="2:34">
      <c r="B10" s="925"/>
      <c r="C10" s="39" t="s">
        <v>7</v>
      </c>
      <c r="D10" s="41" t="s">
        <v>263</v>
      </c>
      <c r="E10" s="37">
        <f>'2_uproszczony_rzis'!D20</f>
        <v>0</v>
      </c>
      <c r="F10" s="37">
        <f>'2_uproszczony_rzis'!E20</f>
        <v>0</v>
      </c>
      <c r="G10" s="37">
        <f>'2_uproszczony_rzis'!F20</f>
        <v>0</v>
      </c>
      <c r="H10" s="38">
        <f>'2_uproszczony_rzis'!G20</f>
        <v>0</v>
      </c>
      <c r="I10" s="38">
        <f>'2_uproszczony_rzis'!H20</f>
        <v>0</v>
      </c>
      <c r="J10" s="38">
        <f>'2_uproszczony_rzis'!I20</f>
        <v>0</v>
      </c>
      <c r="K10" s="38">
        <f>'2_uproszczony_rzis'!J20</f>
        <v>0</v>
      </c>
      <c r="L10" s="38">
        <f>'2_uproszczony_rzis'!K20</f>
        <v>0</v>
      </c>
      <c r="M10" s="38">
        <f>'2_uproszczony_rzis'!L20</f>
        <v>0</v>
      </c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</row>
    <row r="11" spans="2:34">
      <c r="B11" s="925"/>
      <c r="C11" s="42" t="s">
        <v>8</v>
      </c>
      <c r="D11" s="43" t="s">
        <v>246</v>
      </c>
      <c r="E11" s="37">
        <f>'2_uproszczony_rzis'!D22</f>
        <v>0</v>
      </c>
      <c r="F11" s="37">
        <f>'2_uproszczony_rzis'!E22</f>
        <v>0</v>
      </c>
      <c r="G11" s="37">
        <f>'2_uproszczony_rzis'!F22</f>
        <v>0</v>
      </c>
      <c r="H11" s="38">
        <f>'2_uproszczony_rzis'!G22</f>
        <v>0</v>
      </c>
      <c r="I11" s="38">
        <f>'2_uproszczony_rzis'!H22</f>
        <v>0</v>
      </c>
      <c r="J11" s="38">
        <f>'2_uproszczony_rzis'!I22</f>
        <v>0</v>
      </c>
      <c r="K11" s="38">
        <f>'2_uproszczony_rzis'!J22</f>
        <v>0</v>
      </c>
      <c r="L11" s="38">
        <f>'2_uproszczony_rzis'!K22</f>
        <v>0</v>
      </c>
      <c r="M11" s="38">
        <f>'2_uproszczony_rzis'!L22</f>
        <v>0</v>
      </c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</row>
    <row r="12" spans="2:34">
      <c r="B12" s="925"/>
      <c r="C12" s="42" t="s">
        <v>247</v>
      </c>
      <c r="D12" s="44" t="s">
        <v>9</v>
      </c>
      <c r="E12" s="37">
        <f>'2_uproszczony_rzis'!D23</f>
        <v>0</v>
      </c>
      <c r="F12" s="37">
        <f>'2_uproszczony_rzis'!E23</f>
        <v>0</v>
      </c>
      <c r="G12" s="37">
        <f>'2_uproszczony_rzis'!F23</f>
        <v>0</v>
      </c>
      <c r="H12" s="37">
        <f>'2_uproszczony_rzis'!G23</f>
        <v>0</v>
      </c>
      <c r="I12" s="37">
        <f>'2_uproszczony_rzis'!H23</f>
        <v>0</v>
      </c>
      <c r="J12" s="37">
        <f>'2_uproszczony_rzis'!I23</f>
        <v>0</v>
      </c>
      <c r="K12" s="37">
        <f>'2_uproszczony_rzis'!J23</f>
        <v>0</v>
      </c>
      <c r="L12" s="37">
        <f>'2_uproszczony_rzis'!K23</f>
        <v>0</v>
      </c>
      <c r="M12" s="37">
        <f>'2_uproszczony_rzis'!L23</f>
        <v>0</v>
      </c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</row>
    <row r="13" spans="2:34">
      <c r="B13" s="925"/>
      <c r="C13" s="42" t="s">
        <v>248</v>
      </c>
      <c r="D13" s="18" t="s">
        <v>325</v>
      </c>
      <c r="E13" s="444">
        <f>'2_uproszczony_rzis'!D24</f>
        <v>0</v>
      </c>
      <c r="F13" s="444">
        <f>'2_uproszczony_rzis'!E24</f>
        <v>0</v>
      </c>
      <c r="G13" s="444">
        <f>'2_uproszczony_rzis'!F24</f>
        <v>0</v>
      </c>
      <c r="H13" s="38">
        <f>'2_uproszczony_rzis'!G24</f>
        <v>0</v>
      </c>
      <c r="I13" s="38">
        <f>'2_uproszczony_rzis'!H24</f>
        <v>0</v>
      </c>
      <c r="J13" s="38">
        <f>'2_uproszczony_rzis'!I24</f>
        <v>0</v>
      </c>
      <c r="K13" s="38">
        <f>'2_uproszczony_rzis'!J24</f>
        <v>0</v>
      </c>
      <c r="L13" s="38">
        <f>'2_uproszczony_rzis'!K24</f>
        <v>0</v>
      </c>
      <c r="M13" s="38">
        <f>'2_uproszczony_rzis'!L24</f>
        <v>0</v>
      </c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</row>
    <row r="14" spans="2:34">
      <c r="B14" s="925"/>
      <c r="C14" s="42" t="s">
        <v>319</v>
      </c>
      <c r="D14" s="45" t="s">
        <v>269</v>
      </c>
      <c r="E14" s="37">
        <f>'2_uproszczony_rzis'!D25</f>
        <v>0</v>
      </c>
      <c r="F14" s="37">
        <f>'2_uproszczony_rzis'!E25</f>
        <v>0</v>
      </c>
      <c r="G14" s="37">
        <f>'2_uproszczony_rzis'!F25</f>
        <v>0</v>
      </c>
      <c r="H14" s="38">
        <f>'2_uproszczony_rzis'!G25</f>
        <v>0</v>
      </c>
      <c r="I14" s="38">
        <f>'2_uproszczony_rzis'!H25</f>
        <v>0</v>
      </c>
      <c r="J14" s="38">
        <f>'2_uproszczony_rzis'!I25</f>
        <v>0</v>
      </c>
      <c r="K14" s="38">
        <f>'2_uproszczony_rzis'!J25</f>
        <v>0</v>
      </c>
      <c r="L14" s="38">
        <f>'2_uproszczony_rzis'!K25</f>
        <v>0</v>
      </c>
      <c r="M14" s="38">
        <f>'2_uproszczony_rzis'!L25</f>
        <v>0</v>
      </c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</row>
    <row r="15" spans="2:34">
      <c r="B15" s="925"/>
      <c r="C15" s="46">
        <v>6</v>
      </c>
      <c r="D15" s="47" t="s">
        <v>66</v>
      </c>
      <c r="E15" s="37">
        <f>'2_uproszczony_rzis'!D31</f>
        <v>0</v>
      </c>
      <c r="F15" s="37">
        <f>'2_uproszczony_rzis'!E31</f>
        <v>0</v>
      </c>
      <c r="G15" s="37">
        <f>'2_uproszczony_rzis'!F31</f>
        <v>0</v>
      </c>
      <c r="H15" s="38">
        <f>'2_uproszczony_rzis'!G31</f>
        <v>0</v>
      </c>
      <c r="I15" s="38">
        <f>'2_uproszczony_rzis'!H31</f>
        <v>0</v>
      </c>
      <c r="J15" s="38">
        <f>'2_uproszczony_rzis'!I31</f>
        <v>0</v>
      </c>
      <c r="K15" s="38">
        <f>'2_uproszczony_rzis'!J31</f>
        <v>0</v>
      </c>
      <c r="L15" s="38">
        <f>'2_uproszczony_rzis'!K31</f>
        <v>0</v>
      </c>
      <c r="M15" s="38">
        <f>'2_uproszczony_rzis'!L31</f>
        <v>0</v>
      </c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</row>
    <row r="16" spans="2:34">
      <c r="B16" s="925"/>
      <c r="C16" s="48">
        <v>7</v>
      </c>
      <c r="D16" s="49" t="s">
        <v>318</v>
      </c>
      <c r="E16" s="37">
        <f>'2_uproszczony_rzis'!D32</f>
        <v>0</v>
      </c>
      <c r="F16" s="37">
        <f>'2_uproszczony_rzis'!E32</f>
        <v>0</v>
      </c>
      <c r="G16" s="37">
        <f>'2_uproszczony_rzis'!F32</f>
        <v>0</v>
      </c>
      <c r="H16" s="38">
        <f>'2_uproszczony_rzis'!G32</f>
        <v>0</v>
      </c>
      <c r="I16" s="38">
        <f>'2_uproszczony_rzis'!H32</f>
        <v>0</v>
      </c>
      <c r="J16" s="38">
        <f>'2_uproszczony_rzis'!I32</f>
        <v>0</v>
      </c>
      <c r="K16" s="38">
        <f>'2_uproszczony_rzis'!J32</f>
        <v>0</v>
      </c>
      <c r="L16" s="38">
        <f>'2_uproszczony_rzis'!K32</f>
        <v>0</v>
      </c>
      <c r="M16" s="38">
        <f>'2_uproszczony_rzis'!L32</f>
        <v>0</v>
      </c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</row>
    <row r="17" spans="2:34">
      <c r="B17" s="926"/>
      <c r="C17" s="17">
        <v>10</v>
      </c>
      <c r="D17" s="45" t="s">
        <v>10</v>
      </c>
      <c r="E17" s="37">
        <f>'2_uproszczony_rzis'!D35</f>
        <v>0</v>
      </c>
      <c r="F17" s="37">
        <f>'2_uproszczony_rzis'!E35</f>
        <v>0</v>
      </c>
      <c r="G17" s="37">
        <f>'2_uproszczony_rzis'!F35</f>
        <v>0</v>
      </c>
      <c r="H17" s="38">
        <f>'2_uproszczony_rzis'!G35</f>
        <v>0</v>
      </c>
      <c r="I17" s="38">
        <f>'2_uproszczony_rzis'!H35</f>
        <v>0</v>
      </c>
      <c r="J17" s="38">
        <f>'2_uproszczony_rzis'!I35</f>
        <v>0</v>
      </c>
      <c r="K17" s="38">
        <f>'2_uproszczony_rzis'!J35</f>
        <v>0</v>
      </c>
      <c r="L17" s="38">
        <f>'2_uproszczony_rzis'!K35</f>
        <v>0</v>
      </c>
      <c r="M17" s="38">
        <f>'2_uproszczony_rzis'!L35</f>
        <v>0</v>
      </c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</row>
    <row r="18" spans="2:34" ht="16.5" customHeight="1">
      <c r="B18" s="927" t="s">
        <v>284</v>
      </c>
      <c r="C18" s="50" t="s">
        <v>28</v>
      </c>
      <c r="D18" s="900" t="s">
        <v>450</v>
      </c>
      <c r="E18" s="901"/>
      <c r="F18" s="901"/>
      <c r="G18" s="902"/>
      <c r="H18" s="38">
        <f>'4_aktywa trwałe_prognoza'!G13</f>
        <v>0</v>
      </c>
      <c r="I18" s="38">
        <f>'4_aktywa trwałe_prognoza'!H13</f>
        <v>0</v>
      </c>
      <c r="J18" s="38">
        <f>'4_aktywa trwałe_prognoza'!I13</f>
        <v>0</v>
      </c>
      <c r="K18" s="38">
        <f>'4_aktywa trwałe_prognoza'!J13</f>
        <v>0</v>
      </c>
      <c r="L18" s="38">
        <f>'4_aktywa trwałe_prognoza'!K13</f>
        <v>0</v>
      </c>
      <c r="M18" s="38">
        <f>'4_aktywa trwałe_prognoza'!L13</f>
        <v>0</v>
      </c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</row>
    <row r="19" spans="2:34">
      <c r="B19" s="928"/>
      <c r="C19" s="52"/>
      <c r="D19" s="900" t="s">
        <v>459</v>
      </c>
      <c r="E19" s="901"/>
      <c r="F19" s="901"/>
      <c r="G19" s="902"/>
      <c r="H19" s="38">
        <f>'4_aktywa trwałe_prognoza'!G14</f>
        <v>0</v>
      </c>
      <c r="I19" s="38">
        <f>'4_aktywa trwałe_prognoza'!H14</f>
        <v>0</v>
      </c>
      <c r="J19" s="38">
        <f>'4_aktywa trwałe_prognoza'!I14</f>
        <v>0</v>
      </c>
      <c r="K19" s="38">
        <f>'4_aktywa trwałe_prognoza'!J14</f>
        <v>0</v>
      </c>
      <c r="L19" s="38">
        <f>'4_aktywa trwałe_prognoza'!K14</f>
        <v>0</v>
      </c>
      <c r="M19" s="38">
        <f>'4_aktywa trwałe_prognoza'!L14</f>
        <v>0</v>
      </c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</row>
    <row r="20" spans="2:34">
      <c r="B20" s="928"/>
      <c r="C20" s="53" t="s">
        <v>30</v>
      </c>
      <c r="D20" s="929" t="s">
        <v>460</v>
      </c>
      <c r="E20" s="930"/>
      <c r="F20" s="930"/>
      <c r="G20" s="931"/>
      <c r="H20" s="38">
        <f>'4_aktywa trwałe_prognoza'!G16</f>
        <v>0</v>
      </c>
      <c r="I20" s="38">
        <f>'4_aktywa trwałe_prognoza'!H16</f>
        <v>0</v>
      </c>
      <c r="J20" s="38">
        <f>'4_aktywa trwałe_prognoza'!I16</f>
        <v>0</v>
      </c>
      <c r="K20" s="38">
        <f>'4_aktywa trwałe_prognoza'!J16</f>
        <v>0</v>
      </c>
      <c r="L20" s="38">
        <f>'4_aktywa trwałe_prognoza'!K16</f>
        <v>0</v>
      </c>
      <c r="M20" s="38">
        <f>'4_aktywa trwałe_prognoza'!L16</f>
        <v>0</v>
      </c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</row>
    <row r="21" spans="2:34">
      <c r="B21" s="928"/>
      <c r="C21" s="52"/>
      <c r="D21" s="929" t="s">
        <v>461</v>
      </c>
      <c r="E21" s="930"/>
      <c r="F21" s="930"/>
      <c r="G21" s="931"/>
      <c r="H21" s="38">
        <f>'4_aktywa trwałe_prognoza'!G17</f>
        <v>0</v>
      </c>
      <c r="I21" s="38">
        <f>'4_aktywa trwałe_prognoza'!H17</f>
        <v>0</v>
      </c>
      <c r="J21" s="38">
        <f>'4_aktywa trwałe_prognoza'!I17</f>
        <v>0</v>
      </c>
      <c r="K21" s="38">
        <f>'4_aktywa trwałe_prognoza'!J17</f>
        <v>0</v>
      </c>
      <c r="L21" s="38">
        <f>'4_aktywa trwałe_prognoza'!K17</f>
        <v>0</v>
      </c>
      <c r="M21" s="38">
        <f>'4_aktywa trwałe_prognoza'!L17</f>
        <v>0</v>
      </c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</row>
    <row r="22" spans="2:34" ht="14.25" customHeight="1">
      <c r="B22" s="928"/>
      <c r="C22" s="53" t="s">
        <v>51</v>
      </c>
      <c r="D22" s="900" t="s">
        <v>462</v>
      </c>
      <c r="E22" s="901"/>
      <c r="F22" s="901"/>
      <c r="G22" s="902"/>
      <c r="H22" s="38">
        <f>'4_aktywa trwałe_prognoza'!G19</f>
        <v>0</v>
      </c>
      <c r="I22" s="38">
        <f>'4_aktywa trwałe_prognoza'!H19</f>
        <v>0</v>
      </c>
      <c r="J22" s="38">
        <f>'4_aktywa trwałe_prognoza'!I19</f>
        <v>0</v>
      </c>
      <c r="K22" s="38">
        <f>'4_aktywa trwałe_prognoza'!J19</f>
        <v>0</v>
      </c>
      <c r="L22" s="38">
        <f>'4_aktywa trwałe_prognoza'!K19</f>
        <v>0</v>
      </c>
      <c r="M22" s="38">
        <f>'4_aktywa trwałe_prognoza'!L19</f>
        <v>0</v>
      </c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</row>
    <row r="23" spans="2:34">
      <c r="B23" s="928"/>
      <c r="C23" s="54">
        <v>4</v>
      </c>
      <c r="D23" s="55" t="s">
        <v>279</v>
      </c>
      <c r="E23" s="56">
        <f>'4_aktywa trwałe_prognoza'!D21</f>
        <v>0</v>
      </c>
      <c r="F23" s="56">
        <f>'4_aktywa trwałe_prognoza'!E21</f>
        <v>0</v>
      </c>
      <c r="G23" s="56">
        <f>'4_aktywa trwałe_prognoza'!F21</f>
        <v>0</v>
      </c>
      <c r="H23" s="56">
        <f>'4_aktywa trwałe_prognoza'!G21</f>
        <v>0</v>
      </c>
      <c r="I23" s="56">
        <f>'4_aktywa trwałe_prognoza'!H21</f>
        <v>0</v>
      </c>
      <c r="J23" s="56">
        <f>'4_aktywa trwałe_prognoza'!I21</f>
        <v>0</v>
      </c>
      <c r="K23" s="56">
        <f>'4_aktywa trwałe_prognoza'!J21</f>
        <v>0</v>
      </c>
      <c r="L23" s="56">
        <f>'4_aktywa trwałe_prognoza'!K21</f>
        <v>0</v>
      </c>
      <c r="M23" s="56">
        <f>'4_aktywa trwałe_prognoza'!L21</f>
        <v>0</v>
      </c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</row>
    <row r="24" spans="2:34">
      <c r="B24" s="928"/>
      <c r="C24" s="57" t="s">
        <v>6</v>
      </c>
      <c r="D24" s="932" t="s">
        <v>455</v>
      </c>
      <c r="E24" s="933"/>
      <c r="F24" s="933"/>
      <c r="G24" s="934"/>
      <c r="H24" s="58">
        <f>'4_aktywa trwałe_prognoza'!G22</f>
        <v>0</v>
      </c>
      <c r="I24" s="58">
        <f>'4_aktywa trwałe_prognoza'!H22</f>
        <v>0</v>
      </c>
      <c r="J24" s="58">
        <f>'4_aktywa trwałe_prognoza'!I22</f>
        <v>0</v>
      </c>
      <c r="K24" s="58">
        <f>'4_aktywa trwałe_prognoza'!J22</f>
        <v>0</v>
      </c>
      <c r="L24" s="58">
        <f>'4_aktywa trwałe_prognoza'!K22</f>
        <v>0</v>
      </c>
      <c r="M24" s="58">
        <f>'4_aktywa trwałe_prognoza'!L22</f>
        <v>0</v>
      </c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</row>
    <row r="25" spans="2:34">
      <c r="B25" s="928"/>
      <c r="C25" s="57" t="s">
        <v>7</v>
      </c>
      <c r="D25" s="932" t="s">
        <v>456</v>
      </c>
      <c r="E25" s="933"/>
      <c r="F25" s="933"/>
      <c r="G25" s="934"/>
      <c r="H25" s="58">
        <f>'4_aktywa trwałe_prognoza'!G23</f>
        <v>0</v>
      </c>
      <c r="I25" s="58">
        <f>'4_aktywa trwałe_prognoza'!H23</f>
        <v>0</v>
      </c>
      <c r="J25" s="58">
        <f>'4_aktywa trwałe_prognoza'!I23</f>
        <v>0</v>
      </c>
      <c r="K25" s="58">
        <f>'4_aktywa trwałe_prognoza'!J23</f>
        <v>0</v>
      </c>
      <c r="L25" s="58">
        <f>'4_aktywa trwałe_prognoza'!K23</f>
        <v>0</v>
      </c>
      <c r="M25" s="58">
        <f>'4_aktywa trwałe_prognoza'!L23</f>
        <v>0</v>
      </c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</row>
    <row r="26" spans="2:34" ht="16.5" customHeight="1">
      <c r="B26" s="928"/>
      <c r="C26" s="59">
        <v>5</v>
      </c>
      <c r="D26" s="60" t="s">
        <v>457</v>
      </c>
      <c r="E26" s="61">
        <f>'4_aktywa trwałe_prognoza'!D25</f>
        <v>0</v>
      </c>
      <c r="F26" s="61">
        <f>'4_aktywa trwałe_prognoza'!E25</f>
        <v>0</v>
      </c>
      <c r="G26" s="61">
        <f>'4_aktywa trwałe_prognoza'!F25</f>
        <v>0</v>
      </c>
      <c r="H26" s="61">
        <f>'4_aktywa trwałe_prognoza'!G25</f>
        <v>0</v>
      </c>
      <c r="I26" s="61">
        <f>'4_aktywa trwałe_prognoza'!H25</f>
        <v>0</v>
      </c>
      <c r="J26" s="61">
        <f>'4_aktywa trwałe_prognoza'!I25</f>
        <v>0</v>
      </c>
      <c r="K26" s="61">
        <f>'4_aktywa trwałe_prognoza'!J25</f>
        <v>0</v>
      </c>
      <c r="L26" s="61">
        <f>'4_aktywa trwałe_prognoza'!K25</f>
        <v>0</v>
      </c>
      <c r="M26" s="61">
        <f>'4_aktywa trwałe_prognoza'!L25</f>
        <v>0</v>
      </c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</row>
    <row r="27" spans="2:34">
      <c r="B27" s="928"/>
      <c r="C27" s="62" t="s">
        <v>53</v>
      </c>
      <c r="D27" s="938" t="s">
        <v>58</v>
      </c>
      <c r="E27" s="939"/>
      <c r="F27" s="939"/>
      <c r="G27" s="940"/>
      <c r="H27" s="51">
        <f>'4_aktywa trwałe_prognoza'!G26</f>
        <v>0</v>
      </c>
      <c r="I27" s="51">
        <f>'4_aktywa trwałe_prognoza'!H26</f>
        <v>0</v>
      </c>
      <c r="J27" s="51">
        <f>'4_aktywa trwałe_prognoza'!I26</f>
        <v>0</v>
      </c>
      <c r="K27" s="51">
        <f>'4_aktywa trwałe_prognoza'!J26</f>
        <v>0</v>
      </c>
      <c r="L27" s="51">
        <f>'4_aktywa trwałe_prognoza'!K26</f>
        <v>0</v>
      </c>
      <c r="M27" s="51">
        <f>'4_aktywa trwałe_prognoza'!L26</f>
        <v>0</v>
      </c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</row>
    <row r="28" spans="2:34">
      <c r="B28" s="928"/>
      <c r="C28" s="62" t="s">
        <v>54</v>
      </c>
      <c r="D28" s="935" t="s">
        <v>463</v>
      </c>
      <c r="E28" s="936"/>
      <c r="F28" s="936"/>
      <c r="G28" s="937"/>
      <c r="H28" s="51">
        <f>'4_aktywa trwałe_prognoza'!G27</f>
        <v>0</v>
      </c>
      <c r="I28" s="51">
        <f>'4_aktywa trwałe_prognoza'!H27</f>
        <v>0</v>
      </c>
      <c r="J28" s="51">
        <f>'4_aktywa trwałe_prognoza'!I27</f>
        <v>0</v>
      </c>
      <c r="K28" s="51">
        <f>'4_aktywa trwałe_prognoza'!J27</f>
        <v>0</v>
      </c>
      <c r="L28" s="51">
        <f>'4_aktywa trwałe_prognoza'!K27</f>
        <v>0</v>
      </c>
      <c r="M28" s="51">
        <f>'4_aktywa trwałe_prognoza'!L27</f>
        <v>0</v>
      </c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</row>
    <row r="29" spans="2:34">
      <c r="B29" s="928"/>
      <c r="C29" s="62" t="s">
        <v>56</v>
      </c>
      <c r="D29" s="935" t="s">
        <v>464</v>
      </c>
      <c r="E29" s="936"/>
      <c r="F29" s="936"/>
      <c r="G29" s="937"/>
      <c r="H29" s="51">
        <f>'4_aktywa trwałe_prognoza'!G28</f>
        <v>0</v>
      </c>
      <c r="I29" s="51">
        <f>'4_aktywa trwałe_prognoza'!H28</f>
        <v>0</v>
      </c>
      <c r="J29" s="51">
        <f>'4_aktywa trwałe_prognoza'!I28</f>
        <v>0</v>
      </c>
      <c r="K29" s="51">
        <f>'4_aktywa trwałe_prognoza'!J28</f>
        <v>0</v>
      </c>
      <c r="L29" s="51">
        <f>'4_aktywa trwałe_prognoza'!K28</f>
        <v>0</v>
      </c>
      <c r="M29" s="51">
        <f>'4_aktywa trwałe_prognoza'!L28</f>
        <v>0</v>
      </c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</row>
    <row r="30" spans="2:34" ht="15" customHeight="1">
      <c r="B30" s="918" t="s">
        <v>285</v>
      </c>
      <c r="C30" s="17">
        <v>8</v>
      </c>
      <c r="D30" s="18" t="s">
        <v>41</v>
      </c>
      <c r="E30" s="63">
        <f>'5_uproszczony_bilans'!D22</f>
        <v>0</v>
      </c>
      <c r="F30" s="63">
        <f>'5_uproszczony_bilans'!E22</f>
        <v>0</v>
      </c>
      <c r="G30" s="63">
        <f>'5_uproszczony_bilans'!F22</f>
        <v>0</v>
      </c>
      <c r="H30" s="64"/>
      <c r="I30" s="64"/>
      <c r="J30" s="64"/>
      <c r="K30" s="64"/>
      <c r="L30" s="64"/>
      <c r="M30" s="64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</row>
    <row r="31" spans="2:34">
      <c r="B31" s="919"/>
      <c r="C31" s="17"/>
      <c r="D31" s="18" t="s">
        <v>64</v>
      </c>
      <c r="E31" s="607">
        <f>'5_uproszczony_bilans'!D23</f>
        <v>0</v>
      </c>
      <c r="F31" s="607">
        <f>'5_uproszczony_bilans'!E23</f>
        <v>0</v>
      </c>
      <c r="G31" s="607">
        <f>'5_uproszczony_bilans'!F23</f>
        <v>0</v>
      </c>
      <c r="H31" s="64"/>
      <c r="I31" s="64"/>
      <c r="J31" s="64"/>
      <c r="K31" s="64"/>
      <c r="L31" s="64"/>
      <c r="M31" s="64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</row>
    <row r="32" spans="2:34" ht="28.5" customHeight="1">
      <c r="B32" s="919"/>
      <c r="C32" s="17">
        <v>10</v>
      </c>
      <c r="D32" s="45" t="s">
        <v>277</v>
      </c>
      <c r="E32" s="37">
        <f>'5_uproszczony_bilans'!D25</f>
        <v>0</v>
      </c>
      <c r="F32" s="37">
        <f>'5_uproszczony_bilans'!E25</f>
        <v>0</v>
      </c>
      <c r="G32" s="37">
        <f>'5_uproszczony_bilans'!F25</f>
        <v>0</v>
      </c>
      <c r="H32" s="38">
        <f>'5_uproszczony_bilans'!G25</f>
        <v>0</v>
      </c>
      <c r="I32" s="38">
        <f>'5_uproszczony_bilans'!H25</f>
        <v>0</v>
      </c>
      <c r="J32" s="38">
        <f>'5_uproszczony_bilans'!I25</f>
        <v>0</v>
      </c>
      <c r="K32" s="38">
        <f>'5_uproszczony_bilans'!J25</f>
        <v>0</v>
      </c>
      <c r="L32" s="38">
        <f>'5_uproszczony_bilans'!K25</f>
        <v>0</v>
      </c>
      <c r="M32" s="38">
        <f>'5_uproszczony_bilans'!L25</f>
        <v>0</v>
      </c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</row>
    <row r="33" spans="2:34" ht="15" customHeight="1">
      <c r="B33" s="919"/>
      <c r="C33" s="17">
        <v>21</v>
      </c>
      <c r="D33" s="18" t="s">
        <v>331</v>
      </c>
      <c r="E33" s="37">
        <f>'5_uproszczony_bilans'!D39</f>
        <v>0</v>
      </c>
      <c r="F33" s="37">
        <f>'5_uproszczony_bilans'!E39</f>
        <v>0</v>
      </c>
      <c r="G33" s="37">
        <f>'5_uproszczony_bilans'!F39</f>
        <v>0</v>
      </c>
      <c r="H33" s="37"/>
      <c r="I33" s="37"/>
      <c r="J33" s="37"/>
      <c r="K33" s="37"/>
      <c r="L33" s="37"/>
      <c r="M33" s="37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</row>
    <row r="34" spans="2:34" ht="15" customHeight="1">
      <c r="B34" s="919"/>
      <c r="C34" s="17"/>
      <c r="D34" s="18" t="s">
        <v>64</v>
      </c>
      <c r="E34" s="444">
        <f>'5_uproszczony_bilans'!D40</f>
        <v>0</v>
      </c>
      <c r="F34" s="444">
        <f>'5_uproszczony_bilans'!E40</f>
        <v>0</v>
      </c>
      <c r="G34" s="444">
        <f>'5_uproszczony_bilans'!F40</f>
        <v>0</v>
      </c>
      <c r="H34" s="37"/>
      <c r="I34" s="37"/>
      <c r="J34" s="37"/>
      <c r="K34" s="37"/>
      <c r="L34" s="37"/>
      <c r="M34" s="37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 t="s">
        <v>517</v>
      </c>
      <c r="Z34" s="149"/>
      <c r="AA34" s="149"/>
      <c r="AB34" s="149"/>
      <c r="AC34" s="149"/>
      <c r="AD34" s="149"/>
      <c r="AE34" s="149"/>
      <c r="AF34" s="149"/>
      <c r="AG34" s="149"/>
      <c r="AH34" s="149"/>
    </row>
    <row r="35" spans="2:34">
      <c r="B35" s="919"/>
      <c r="C35" s="17">
        <v>22</v>
      </c>
      <c r="D35" s="30" t="s">
        <v>328</v>
      </c>
      <c r="E35" s="37">
        <f>'5_uproszczony_bilans'!D41</f>
        <v>0</v>
      </c>
      <c r="F35" s="37">
        <f>'5_uproszczony_bilans'!E41</f>
        <v>0</v>
      </c>
      <c r="G35" s="37">
        <f>'5_uproszczony_bilans'!F41</f>
        <v>0</v>
      </c>
      <c r="H35" s="38">
        <f>'5_uproszczony_bilans'!G41</f>
        <v>0</v>
      </c>
      <c r="I35" s="38">
        <f>'5_uproszczony_bilans'!H41</f>
        <v>0</v>
      </c>
      <c r="J35" s="38">
        <f>'5_uproszczony_bilans'!I41</f>
        <v>0</v>
      </c>
      <c r="K35" s="38">
        <f>'5_uproszczony_bilans'!J41</f>
        <v>0</v>
      </c>
      <c r="L35" s="38">
        <f>'5_uproszczony_bilans'!K41</f>
        <v>0</v>
      </c>
      <c r="M35" s="38">
        <f>'5_uproszczony_bilans'!L41</f>
        <v>0</v>
      </c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</row>
    <row r="36" spans="2:34">
      <c r="B36" s="919"/>
      <c r="C36" s="17">
        <v>23</v>
      </c>
      <c r="D36" s="65" t="s">
        <v>44</v>
      </c>
      <c r="E36" s="37">
        <f>'5_uproszczony_bilans'!D42</f>
        <v>0</v>
      </c>
      <c r="F36" s="37">
        <f>'5_uproszczony_bilans'!E42</f>
        <v>0</v>
      </c>
      <c r="G36" s="37">
        <f>'5_uproszczony_bilans'!F42</f>
        <v>0</v>
      </c>
      <c r="H36" s="38">
        <f>'5_uproszczony_bilans'!G42</f>
        <v>0</v>
      </c>
      <c r="I36" s="38">
        <f>'5_uproszczony_bilans'!H42</f>
        <v>0</v>
      </c>
      <c r="J36" s="38">
        <f>'5_uproszczony_bilans'!I42</f>
        <v>0</v>
      </c>
      <c r="K36" s="38">
        <f>'5_uproszczony_bilans'!J42</f>
        <v>0</v>
      </c>
      <c r="L36" s="38">
        <f>'5_uproszczony_bilans'!K42</f>
        <v>0</v>
      </c>
      <c r="M36" s="38">
        <f>'5_uproszczony_bilans'!L42</f>
        <v>0</v>
      </c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</row>
    <row r="37" spans="2:34">
      <c r="B37" s="919"/>
      <c r="C37" s="39">
        <v>24</v>
      </c>
      <c r="D37" s="18" t="s">
        <v>254</v>
      </c>
      <c r="E37" s="37">
        <f>'5_uproszczony_bilans'!D43</f>
        <v>0</v>
      </c>
      <c r="F37" s="37">
        <f>'5_uproszczony_bilans'!E43</f>
        <v>0</v>
      </c>
      <c r="G37" s="37">
        <f>'5_uproszczony_bilans'!F43</f>
        <v>0</v>
      </c>
      <c r="H37" s="38">
        <f>'5_uproszczony_bilans'!G43</f>
        <v>0</v>
      </c>
      <c r="I37" s="38">
        <f>'5_uproszczony_bilans'!H43</f>
        <v>0</v>
      </c>
      <c r="J37" s="38">
        <f>'5_uproszczony_bilans'!I43</f>
        <v>0</v>
      </c>
      <c r="K37" s="38">
        <f>'5_uproszczony_bilans'!J43</f>
        <v>0</v>
      </c>
      <c r="L37" s="38">
        <f>'5_uproszczony_bilans'!K43</f>
        <v>0</v>
      </c>
      <c r="M37" s="38">
        <f>'5_uproszczony_bilans'!L43</f>
        <v>0</v>
      </c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</row>
    <row r="38" spans="2:34">
      <c r="B38" s="920"/>
      <c r="C38" s="39">
        <v>25</v>
      </c>
      <c r="D38" s="18" t="s">
        <v>253</v>
      </c>
      <c r="E38" s="37">
        <f>'5_uproszczony_bilans'!D44</f>
        <v>0</v>
      </c>
      <c r="F38" s="37">
        <f>'5_uproszczony_bilans'!E44</f>
        <v>0</v>
      </c>
      <c r="G38" s="37">
        <f>'5_uproszczony_bilans'!F44</f>
        <v>0</v>
      </c>
      <c r="H38" s="38">
        <f>'5_uproszczony_bilans'!G44</f>
        <v>0</v>
      </c>
      <c r="I38" s="38">
        <f>'5_uproszczony_bilans'!H44</f>
        <v>0</v>
      </c>
      <c r="J38" s="38">
        <f>'5_uproszczony_bilans'!I44</f>
        <v>0</v>
      </c>
      <c r="K38" s="38">
        <f>'5_uproszczony_bilans'!J44</f>
        <v>0</v>
      </c>
      <c r="L38" s="38">
        <f>'5_uproszczony_bilans'!K44</f>
        <v>0</v>
      </c>
      <c r="M38" s="38">
        <f>'5_uproszczony_bilans'!L44</f>
        <v>0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</row>
    <row r="39" spans="2:34" ht="27" customHeight="1">
      <c r="B39" s="917" t="s">
        <v>281</v>
      </c>
      <c r="C39" s="66">
        <v>1</v>
      </c>
      <c r="D39" s="67" t="s">
        <v>73</v>
      </c>
      <c r="E39" s="480">
        <f>'6_dane inne'!D7</f>
        <v>0</v>
      </c>
      <c r="F39" s="480">
        <f>'6_dane inne'!E7</f>
        <v>0</v>
      </c>
      <c r="G39" s="480">
        <f>'6_dane inne'!F7</f>
        <v>0</v>
      </c>
      <c r="H39" s="481">
        <f>'6_dane inne'!G7</f>
        <v>0</v>
      </c>
      <c r="I39" s="481">
        <f>'6_dane inne'!H7</f>
        <v>0</v>
      </c>
      <c r="J39" s="481">
        <f>'6_dane inne'!I7</f>
        <v>0</v>
      </c>
      <c r="K39" s="481">
        <f>'6_dane inne'!J7</f>
        <v>0</v>
      </c>
      <c r="L39" s="481">
        <f>'6_dane inne'!K7</f>
        <v>0</v>
      </c>
      <c r="M39" s="481">
        <f>'6_dane inne'!L7</f>
        <v>0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</row>
    <row r="40" spans="2:34">
      <c r="B40" s="917"/>
      <c r="C40" s="66">
        <v>2</v>
      </c>
      <c r="D40" s="68" t="s">
        <v>67</v>
      </c>
      <c r="E40" s="88">
        <f>'6_dane inne'!D8</f>
        <v>0</v>
      </c>
      <c r="F40" s="88">
        <f>'6_dane inne'!E8</f>
        <v>0</v>
      </c>
      <c r="G40" s="88">
        <f>'6_dane inne'!F8</f>
        <v>0</v>
      </c>
      <c r="H40" s="481">
        <f>'6_dane inne'!G8</f>
        <v>0</v>
      </c>
      <c r="I40" s="481">
        <f>'6_dane inne'!H8</f>
        <v>0</v>
      </c>
      <c r="J40" s="481">
        <f>'6_dane inne'!I8</f>
        <v>0</v>
      </c>
      <c r="K40" s="481">
        <f>'6_dane inne'!J8</f>
        <v>0</v>
      </c>
      <c r="L40" s="481">
        <f>'6_dane inne'!K8</f>
        <v>0</v>
      </c>
      <c r="M40" s="481">
        <f>'6_dane inne'!L8</f>
        <v>0</v>
      </c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</row>
    <row r="41" spans="2:34">
      <c r="B41" s="917"/>
      <c r="C41" s="66">
        <v>3</v>
      </c>
      <c r="D41" s="68" t="s">
        <v>69</v>
      </c>
      <c r="E41" s="88">
        <f>'6_dane inne'!D9</f>
        <v>0</v>
      </c>
      <c r="F41" s="88">
        <f>'6_dane inne'!E9</f>
        <v>0</v>
      </c>
      <c r="G41" s="88">
        <f>'6_dane inne'!F9</f>
        <v>0</v>
      </c>
      <c r="H41" s="38">
        <f>'6_dane inne'!G9</f>
        <v>0</v>
      </c>
      <c r="I41" s="38">
        <f>'6_dane inne'!H9</f>
        <v>0</v>
      </c>
      <c r="J41" s="38">
        <f>'6_dane inne'!I9</f>
        <v>0</v>
      </c>
      <c r="K41" s="38">
        <f>'6_dane inne'!J9</f>
        <v>0</v>
      </c>
      <c r="L41" s="38">
        <f>'6_dane inne'!K9</f>
        <v>0</v>
      </c>
      <c r="M41" s="38">
        <f>'6_dane inne'!L9</f>
        <v>0</v>
      </c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</row>
    <row r="42" spans="2:34" ht="27.75" customHeight="1">
      <c r="B42" s="917"/>
      <c r="C42" s="66">
        <v>4</v>
      </c>
      <c r="D42" s="67" t="s">
        <v>70</v>
      </c>
      <c r="E42" s="88">
        <f>'6_dane inne'!D10</f>
        <v>0</v>
      </c>
      <c r="F42" s="88">
        <f>'6_dane inne'!E10</f>
        <v>0</v>
      </c>
      <c r="G42" s="88">
        <f>'6_dane inne'!F10</f>
        <v>0</v>
      </c>
      <c r="H42" s="38">
        <f>'6_dane inne'!G10</f>
        <v>0</v>
      </c>
      <c r="I42" s="38">
        <f>'6_dane inne'!H10</f>
        <v>0</v>
      </c>
      <c r="J42" s="38">
        <f>'6_dane inne'!I10</f>
        <v>0</v>
      </c>
      <c r="K42" s="38">
        <f>'6_dane inne'!J10</f>
        <v>0</v>
      </c>
      <c r="L42" s="38">
        <f>'6_dane inne'!K10</f>
        <v>0</v>
      </c>
      <c r="M42" s="38">
        <f>'6_dane inne'!L10</f>
        <v>0</v>
      </c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</row>
    <row r="43" spans="2:34" ht="28.5" customHeight="1">
      <c r="B43" s="917"/>
      <c r="C43" s="66">
        <v>5</v>
      </c>
      <c r="D43" s="67" t="s">
        <v>71</v>
      </c>
      <c r="E43" s="88">
        <f>'6_dane inne'!D11</f>
        <v>0</v>
      </c>
      <c r="F43" s="88">
        <f>'6_dane inne'!E11</f>
        <v>0</v>
      </c>
      <c r="G43" s="88">
        <f>'6_dane inne'!F11</f>
        <v>0</v>
      </c>
      <c r="H43" s="38">
        <f>'6_dane inne'!G11</f>
        <v>0</v>
      </c>
      <c r="I43" s="38">
        <f>'6_dane inne'!H11</f>
        <v>0</v>
      </c>
      <c r="J43" s="38">
        <f>'6_dane inne'!I11</f>
        <v>0</v>
      </c>
      <c r="K43" s="38">
        <f>'6_dane inne'!J11</f>
        <v>0</v>
      </c>
      <c r="L43" s="38">
        <f>'6_dane inne'!K11</f>
        <v>0</v>
      </c>
      <c r="M43" s="38">
        <f>'6_dane inne'!L11</f>
        <v>0</v>
      </c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</row>
    <row r="44" spans="2:34" ht="28.5" customHeight="1">
      <c r="B44" s="917"/>
      <c r="C44" s="66" t="s">
        <v>53</v>
      </c>
      <c r="D44" s="28" t="s">
        <v>323</v>
      </c>
      <c r="E44" s="88">
        <f>'6_dane inne'!D12</f>
        <v>0</v>
      </c>
      <c r="F44" s="88">
        <f>'6_dane inne'!E12</f>
        <v>0</v>
      </c>
      <c r="G44" s="88">
        <f>'6_dane inne'!F12</f>
        <v>0</v>
      </c>
      <c r="H44" s="38">
        <f>'6_dane inne'!G12</f>
        <v>0</v>
      </c>
      <c r="I44" s="38">
        <f>'6_dane inne'!H12</f>
        <v>0</v>
      </c>
      <c r="J44" s="38">
        <f>'6_dane inne'!I12</f>
        <v>0</v>
      </c>
      <c r="K44" s="38">
        <f>'6_dane inne'!J12</f>
        <v>0</v>
      </c>
      <c r="L44" s="38">
        <f>'6_dane inne'!K12</f>
        <v>0</v>
      </c>
      <c r="M44" s="38">
        <f>'6_dane inne'!L12</f>
        <v>0</v>
      </c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</row>
    <row r="45" spans="2:34" ht="24" customHeight="1">
      <c r="B45" s="917"/>
      <c r="C45" s="66" t="s">
        <v>54</v>
      </c>
      <c r="D45" s="29" t="s">
        <v>324</v>
      </c>
      <c r="E45" s="480">
        <f>'6_dane inne'!D13</f>
        <v>0</v>
      </c>
      <c r="F45" s="480">
        <f>'6_dane inne'!E13</f>
        <v>0</v>
      </c>
      <c r="G45" s="480">
        <f>'6_dane inne'!F13</f>
        <v>0</v>
      </c>
      <c r="H45" s="38">
        <f>'6_dane inne'!G13</f>
        <v>0</v>
      </c>
      <c r="I45" s="38">
        <f>'6_dane inne'!H13</f>
        <v>0</v>
      </c>
      <c r="J45" s="38">
        <f>'6_dane inne'!I13</f>
        <v>0</v>
      </c>
      <c r="K45" s="38">
        <f>'6_dane inne'!J13</f>
        <v>0</v>
      </c>
      <c r="L45" s="38">
        <f>'6_dane inne'!K13</f>
        <v>0</v>
      </c>
      <c r="M45" s="38">
        <f>'6_dane inne'!L13</f>
        <v>0</v>
      </c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</row>
    <row r="46" spans="2:34" ht="26.25" customHeight="1">
      <c r="B46" s="917"/>
      <c r="C46" s="66">
        <v>6</v>
      </c>
      <c r="D46" s="69" t="s">
        <v>260</v>
      </c>
      <c r="E46" s="68"/>
      <c r="F46" s="68"/>
      <c r="G46" s="68"/>
      <c r="H46" s="38">
        <f>'6_dane inne'!G16</f>
        <v>0</v>
      </c>
      <c r="I46" s="38">
        <f>'6_dane inne'!H16</f>
        <v>0</v>
      </c>
      <c r="J46" s="38">
        <f>'6_dane inne'!I16</f>
        <v>0</v>
      </c>
      <c r="K46" s="38">
        <f>'6_dane inne'!J16</f>
        <v>0</v>
      </c>
      <c r="L46" s="38">
        <f>'6_dane inne'!K16</f>
        <v>0</v>
      </c>
      <c r="M46" s="38">
        <f>'6_dane inne'!L16</f>
        <v>0</v>
      </c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</row>
    <row r="47" spans="2:34">
      <c r="B47" s="917"/>
      <c r="C47" s="66">
        <v>7</v>
      </c>
      <c r="D47" s="68" t="s">
        <v>62</v>
      </c>
      <c r="E47" s="68"/>
      <c r="F47" s="68"/>
      <c r="G47" s="68"/>
      <c r="H47" s="38">
        <f>'6_dane inne'!G17</f>
        <v>0</v>
      </c>
      <c r="I47" s="38">
        <f>'6_dane inne'!H17</f>
        <v>0</v>
      </c>
      <c r="J47" s="38">
        <f>'6_dane inne'!I17</f>
        <v>0</v>
      </c>
      <c r="K47" s="38">
        <f>'6_dane inne'!J17</f>
        <v>0</v>
      </c>
      <c r="L47" s="38">
        <f>'6_dane inne'!K17</f>
        <v>0</v>
      </c>
      <c r="M47" s="38">
        <f>'6_dane inne'!L17</f>
        <v>0</v>
      </c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</row>
    <row r="48" spans="2:34">
      <c r="B48" s="917"/>
      <c r="C48" s="66">
        <v>8</v>
      </c>
      <c r="D48" s="68" t="s">
        <v>63</v>
      </c>
      <c r="E48" s="68"/>
      <c r="F48" s="68"/>
      <c r="G48" s="68"/>
      <c r="H48" s="38">
        <f>'6_dane inne'!G18</f>
        <v>0</v>
      </c>
      <c r="I48" s="38">
        <f>'6_dane inne'!H18</f>
        <v>0</v>
      </c>
      <c r="J48" s="38">
        <f>'6_dane inne'!I18</f>
        <v>0</v>
      </c>
      <c r="K48" s="38">
        <f>'6_dane inne'!J18</f>
        <v>0</v>
      </c>
      <c r="L48" s="38">
        <f>'6_dane inne'!K18</f>
        <v>0</v>
      </c>
      <c r="M48" s="38">
        <f>'6_dane inne'!L18</f>
        <v>0</v>
      </c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</row>
    <row r="49" spans="1:34" ht="15" customHeight="1">
      <c r="B49" s="917"/>
      <c r="C49" s="70">
        <v>9</v>
      </c>
      <c r="D49" s="71" t="s">
        <v>65</v>
      </c>
      <c r="E49" s="72">
        <f>'6_dane inne'!D20</f>
        <v>0</v>
      </c>
      <c r="F49" s="72">
        <f>'6_dane inne'!E20</f>
        <v>0</v>
      </c>
      <c r="G49" s="72">
        <f>'6_dane inne'!F20</f>
        <v>0</v>
      </c>
      <c r="H49" s="72">
        <f>'6_dane inne'!G20</f>
        <v>0</v>
      </c>
      <c r="I49" s="72">
        <f>'6_dane inne'!H20</f>
        <v>0</v>
      </c>
      <c r="J49" s="72">
        <f>'6_dane inne'!I20</f>
        <v>0</v>
      </c>
      <c r="K49" s="72">
        <f>'6_dane inne'!J20</f>
        <v>0</v>
      </c>
      <c r="L49" s="72">
        <f>'6_dane inne'!K20</f>
        <v>0</v>
      </c>
      <c r="M49" s="72">
        <f>'6_dane inne'!L20</f>
        <v>0</v>
      </c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</row>
    <row r="50" spans="1:34">
      <c r="B50" s="917"/>
      <c r="C50" s="73" t="s">
        <v>261</v>
      </c>
      <c r="D50" s="68" t="s">
        <v>81</v>
      </c>
      <c r="E50" s="72"/>
      <c r="F50" s="72"/>
      <c r="G50" s="72"/>
      <c r="H50" s="74">
        <f>'6_dane inne'!G21</f>
        <v>0</v>
      </c>
      <c r="I50" s="74">
        <f>'6_dane inne'!H21</f>
        <v>0</v>
      </c>
      <c r="J50" s="74">
        <f>'6_dane inne'!I21</f>
        <v>0</v>
      </c>
      <c r="K50" s="74">
        <f>'6_dane inne'!J21</f>
        <v>0</v>
      </c>
      <c r="L50" s="74">
        <f>'6_dane inne'!K21</f>
        <v>0</v>
      </c>
      <c r="M50" s="74">
        <f>'6_dane inne'!L21</f>
        <v>0</v>
      </c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</row>
    <row r="51" spans="1:34">
      <c r="B51" s="917"/>
      <c r="C51" s="73" t="s">
        <v>262</v>
      </c>
      <c r="D51" s="68" t="s">
        <v>82</v>
      </c>
      <c r="E51" s="606">
        <f>'6_dane inne'!D22</f>
        <v>0</v>
      </c>
      <c r="F51" s="606">
        <f>'6_dane inne'!E22</f>
        <v>0</v>
      </c>
      <c r="G51" s="606">
        <f>'6_dane inne'!F22</f>
        <v>0</v>
      </c>
      <c r="H51" s="74">
        <f>'6_dane inne'!G22</f>
        <v>0</v>
      </c>
      <c r="I51" s="74">
        <f>'6_dane inne'!H22</f>
        <v>0</v>
      </c>
      <c r="J51" s="74">
        <f>'6_dane inne'!I22</f>
        <v>0</v>
      </c>
      <c r="K51" s="74">
        <f>'6_dane inne'!J22</f>
        <v>0</v>
      </c>
      <c r="L51" s="74">
        <f>'6_dane inne'!K22</f>
        <v>0</v>
      </c>
      <c r="M51" s="74">
        <f>'6_dane inne'!L22</f>
        <v>0</v>
      </c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</row>
    <row r="52" spans="1:34" ht="25.5" customHeight="1">
      <c r="B52" s="917"/>
      <c r="C52" s="75">
        <v>10</v>
      </c>
      <c r="D52" s="76" t="s">
        <v>267</v>
      </c>
      <c r="E52" s="77">
        <f>'6_dane inne'!D23</f>
        <v>0</v>
      </c>
      <c r="F52" s="77">
        <f>'6_dane inne'!E23</f>
        <v>0</v>
      </c>
      <c r="G52" s="77">
        <f>'6_dane inne'!F23</f>
        <v>0</v>
      </c>
      <c r="H52" s="77">
        <f>'6_dane inne'!G23</f>
        <v>0</v>
      </c>
      <c r="I52" s="77">
        <f>'6_dane inne'!H23</f>
        <v>0</v>
      </c>
      <c r="J52" s="77">
        <f>'6_dane inne'!I23</f>
        <v>0</v>
      </c>
      <c r="K52" s="77">
        <f>'6_dane inne'!J23</f>
        <v>0</v>
      </c>
      <c r="L52" s="77">
        <f>'6_dane inne'!K23</f>
        <v>0</v>
      </c>
      <c r="M52" s="77">
        <f>'6_dane inne'!L23</f>
        <v>0</v>
      </c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</row>
    <row r="53" spans="1:34" ht="27" customHeight="1">
      <c r="B53" s="917"/>
      <c r="C53" s="66" t="s">
        <v>75</v>
      </c>
      <c r="D53" s="69" t="s">
        <v>80</v>
      </c>
      <c r="E53" s="78"/>
      <c r="F53" s="78"/>
      <c r="G53" s="78"/>
      <c r="H53" s="79">
        <f>'6_dane inne'!G24</f>
        <v>0</v>
      </c>
      <c r="I53" s="79">
        <f>'6_dane inne'!H24</f>
        <v>0</v>
      </c>
      <c r="J53" s="79">
        <f>'6_dane inne'!I24</f>
        <v>0</v>
      </c>
      <c r="K53" s="79">
        <f>'6_dane inne'!J24</f>
        <v>0</v>
      </c>
      <c r="L53" s="79">
        <f>'6_dane inne'!K24</f>
        <v>0</v>
      </c>
      <c r="M53" s="79">
        <f>'6_dane inne'!L24</f>
        <v>0</v>
      </c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</row>
    <row r="54" spans="1:34">
      <c r="B54" s="917"/>
      <c r="C54" s="73" t="s">
        <v>76</v>
      </c>
      <c r="D54" s="68" t="s">
        <v>79</v>
      </c>
      <c r="E54" s="605">
        <f>'6_dane inne'!D25</f>
        <v>0</v>
      </c>
      <c r="F54" s="605">
        <f>'6_dane inne'!E25</f>
        <v>0</v>
      </c>
      <c r="G54" s="605">
        <f>'6_dane inne'!F25</f>
        <v>0</v>
      </c>
      <c r="H54" s="447">
        <f>'6_dane inne'!G25</f>
        <v>0</v>
      </c>
      <c r="I54" s="447">
        <f>'6_dane inne'!H25</f>
        <v>0</v>
      </c>
      <c r="J54" s="447">
        <f>'6_dane inne'!I25</f>
        <v>0</v>
      </c>
      <c r="K54" s="79">
        <f>'6_dane inne'!J25</f>
        <v>0</v>
      </c>
      <c r="L54" s="79">
        <f>'6_dane inne'!K25</f>
        <v>0</v>
      </c>
      <c r="M54" s="79">
        <f>'6_dane inne'!L25</f>
        <v>0</v>
      </c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</row>
    <row r="55" spans="1:34" ht="45">
      <c r="B55" s="917"/>
      <c r="C55" s="618">
        <f>'6_dane inne'!B27</f>
        <v>11</v>
      </c>
      <c r="D55" s="621" t="str">
        <f>'6_dane inne'!C27</f>
        <v xml:space="preserve">wnioskowana planowana pożyczka obrotowa </v>
      </c>
      <c r="E55" s="622" t="str">
        <f>'6_dane inne'!D27</f>
        <v>wnioskowany okres pożyczki w m-cach</v>
      </c>
      <c r="F55" s="628">
        <f>'6_dane inne'!E27</f>
        <v>0</v>
      </c>
      <c r="G55" s="622" t="str">
        <f>'6_dane inne'!F27</f>
        <v>planowana kwota wypłaty w danym okresie w zł.</v>
      </c>
      <c r="H55" s="708">
        <f>'6_dane inne'!G27</f>
        <v>0</v>
      </c>
      <c r="I55" s="708">
        <f>'6_dane inne'!H27</f>
        <v>0</v>
      </c>
      <c r="J55" s="708">
        <f>'6_dane inne'!I27</f>
        <v>0</v>
      </c>
      <c r="K55" s="708">
        <f>'6_dane inne'!J27</f>
        <v>0</v>
      </c>
      <c r="L55" s="623">
        <f>'6_dane inne'!K26</f>
        <v>0</v>
      </c>
      <c r="M55" s="79">
        <f>'6_dane inne'!L26</f>
        <v>0</v>
      </c>
      <c r="N55" s="149"/>
      <c r="O55" s="634">
        <f>H55+I55</f>
        <v>0</v>
      </c>
      <c r="P55" s="630">
        <f>IF(O55&gt;0,1,0)</f>
        <v>0</v>
      </c>
      <c r="Q55" s="149"/>
      <c r="R55" s="654">
        <f>H55+I55+J55+K55</f>
        <v>0</v>
      </c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</row>
    <row r="56" spans="1:34" ht="43.9" customHeight="1">
      <c r="B56" s="917"/>
      <c r="C56" s="618">
        <f>'6_dane inne'!B28</f>
        <v>12</v>
      </c>
      <c r="D56" s="621" t="str">
        <f>'6_dane inne'!C28</f>
        <v>wnioskowana planowana pożyczka  inwestycyjno obrotowa - ogółem,</v>
      </c>
      <c r="E56" s="622" t="str">
        <f>'6_dane inne'!D28</f>
        <v>wnioskowany okres pożyczki w m-cach</v>
      </c>
      <c r="F56" s="628">
        <f>'6_dane inne'!E28</f>
        <v>0</v>
      </c>
      <c r="G56" s="622" t="str">
        <f>'6_dane inne'!F28</f>
        <v>planowana kwota wypłaty w danym okresie w zł.</v>
      </c>
      <c r="H56" s="708">
        <f>'6_dane inne'!G28</f>
        <v>0</v>
      </c>
      <c r="I56" s="708">
        <f>'6_dane inne'!H28</f>
        <v>0</v>
      </c>
      <c r="J56" s="708">
        <f>'6_dane inne'!I28</f>
        <v>0</v>
      </c>
      <c r="K56" s="708">
        <f>'6_dane inne'!J28</f>
        <v>0</v>
      </c>
      <c r="L56" s="624">
        <f>'6_dane inne'!K27</f>
        <v>0</v>
      </c>
      <c r="M56" s="447">
        <f>'6_dane inne'!L27</f>
        <v>0</v>
      </c>
      <c r="N56" s="149"/>
      <c r="O56" s="634">
        <f t="shared" ref="O56:O57" si="0">H56+I56</f>
        <v>0</v>
      </c>
      <c r="P56" s="630">
        <f t="shared" ref="P56:P57" si="1">IF(O56&gt;0,1,0)</f>
        <v>0</v>
      </c>
      <c r="Q56" s="149"/>
      <c r="R56" s="654">
        <f t="shared" ref="R56:R59" si="2">H56+I56+J56+K56</f>
        <v>0</v>
      </c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</row>
    <row r="57" spans="1:34" ht="17.45" customHeight="1">
      <c r="B57" s="917"/>
      <c r="C57" s="618" t="str">
        <f>'6_dane inne'!B29</f>
        <v>12a</v>
      </c>
      <c r="D57" s="914" t="str">
        <f>'6_dane inne'!C29</f>
        <v>w tym na cele obrotowe</v>
      </c>
      <c r="E57" s="915"/>
      <c r="F57" s="915"/>
      <c r="G57" s="916"/>
      <c r="H57" s="708">
        <f>'6_dane inne'!G29</f>
        <v>0</v>
      </c>
      <c r="I57" s="708">
        <f>'6_dane inne'!H29</f>
        <v>0</v>
      </c>
      <c r="J57" s="708">
        <f>'6_dane inne'!I29</f>
        <v>0</v>
      </c>
      <c r="K57" s="708">
        <f>'6_dane inne'!J29</f>
        <v>0</v>
      </c>
      <c r="L57" s="623">
        <f>'6_dane inne'!K29</f>
        <v>0</v>
      </c>
      <c r="M57" s="79">
        <f>'6_dane inne'!L29</f>
        <v>0</v>
      </c>
      <c r="N57" s="149"/>
      <c r="O57" s="634">
        <f t="shared" si="0"/>
        <v>0</v>
      </c>
      <c r="P57" s="630">
        <f t="shared" si="1"/>
        <v>0</v>
      </c>
      <c r="Q57" s="149"/>
      <c r="R57" s="654">
        <f t="shared" si="2"/>
        <v>0</v>
      </c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</row>
    <row r="58" spans="1:34" ht="43.15" customHeight="1">
      <c r="B58" s="917"/>
      <c r="C58" s="618">
        <f>'6_dane inne'!B30</f>
        <v>13</v>
      </c>
      <c r="D58" s="621" t="str">
        <f>'6_dane inne'!C30</f>
        <v xml:space="preserve">wnioskowana planowana pożyczka  hipoteczna </v>
      </c>
      <c r="E58" s="622" t="str">
        <f>'6_dane inne'!D30</f>
        <v>wnioskowany okres pożyczki w m-cach</v>
      </c>
      <c r="F58" s="628">
        <f>'6_dane inne'!E30</f>
        <v>0</v>
      </c>
      <c r="G58" s="622" t="str">
        <f>'6_dane inne'!F30</f>
        <v>planowana kwota wypłaty w danym okresie w zł.</v>
      </c>
      <c r="H58" s="708">
        <f>'6_dane inne'!G30</f>
        <v>0</v>
      </c>
      <c r="I58" s="708">
        <f>'6_dane inne'!H30</f>
        <v>0</v>
      </c>
      <c r="J58" s="708">
        <f>'6_dane inne'!I30</f>
        <v>0</v>
      </c>
      <c r="K58" s="708">
        <f>'6_dane inne'!J30</f>
        <v>0</v>
      </c>
      <c r="N58" s="149"/>
      <c r="O58" s="149"/>
      <c r="P58" s="630">
        <f>P55+P56+P57</f>
        <v>0</v>
      </c>
      <c r="Q58" s="149"/>
      <c r="R58" s="654">
        <f t="shared" si="2"/>
        <v>0</v>
      </c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</row>
    <row r="59" spans="1:34" s="148" customFormat="1" ht="48.6" customHeight="1">
      <c r="A59" s="149"/>
      <c r="B59" s="917"/>
      <c r="C59" s="618">
        <f>'6_dane inne'!B31</f>
        <v>14</v>
      </c>
      <c r="D59" s="621" t="str">
        <f>'6_dane inne'!C31</f>
        <v>planowane zaciągnięcie innych kredytów i pozyczek spłacanych ratalnie</v>
      </c>
      <c r="E59" s="627" t="str">
        <f>'6_dane inne'!D31</f>
        <v>planowany okres kredytów pożyczek  w m-cach</v>
      </c>
      <c r="F59" s="628">
        <f>'6_dane inne'!E31</f>
        <v>0</v>
      </c>
      <c r="G59" s="627" t="str">
        <f>'6_dane inne'!F31</f>
        <v>planowana / łączna/ kwota wypłat w danym okresie w zł.</v>
      </c>
      <c r="H59" s="708">
        <f>'6_dane inne'!G31</f>
        <v>0</v>
      </c>
      <c r="I59" s="708">
        <f>'6_dane inne'!H31</f>
        <v>0</v>
      </c>
      <c r="J59" s="708">
        <f>'6_dane inne'!I31</f>
        <v>0</v>
      </c>
      <c r="K59" s="708">
        <f>'6_dane inne'!J31</f>
        <v>0</v>
      </c>
      <c r="N59" s="149"/>
      <c r="O59" s="149"/>
      <c r="P59" s="630">
        <f>IF(P58&gt;1,1,0)</f>
        <v>0</v>
      </c>
      <c r="Q59" s="653" t="str">
        <f>IF(P59=1,"tak","nie")</f>
        <v>nie</v>
      </c>
      <c r="R59" s="654">
        <f t="shared" si="2"/>
        <v>0</v>
      </c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</row>
    <row r="60" spans="1:34" s="148" customFormat="1">
      <c r="A60" s="149"/>
      <c r="B60" s="917"/>
      <c r="C60" s="619">
        <f>'6_dane inne'!B33</f>
        <v>15</v>
      </c>
      <c r="D60" s="620" t="str">
        <f>'6_dane inne'!C33</f>
        <v>zobowiązania pozabilansowe/np.. poręczenia/- stan w zł.</v>
      </c>
      <c r="E60" s="629">
        <f>'6_dane inne'!D32</f>
        <v>0</v>
      </c>
      <c r="F60" s="629">
        <f>'6_dane inne'!E32</f>
        <v>0</v>
      </c>
      <c r="G60" s="629">
        <f>'6_dane inne'!F32</f>
        <v>0</v>
      </c>
      <c r="H60" s="709">
        <f>'6_dane inne'!G32</f>
        <v>0</v>
      </c>
      <c r="I60" s="709">
        <f>'6_dane inne'!H32</f>
        <v>0</v>
      </c>
      <c r="J60" s="709">
        <f>'6_dane inne'!I32</f>
        <v>0</v>
      </c>
      <c r="K60" s="709">
        <f>'6_dane inne'!J32</f>
        <v>0</v>
      </c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</row>
    <row r="61" spans="1:34" s="148" customFormat="1">
      <c r="A61" s="149"/>
      <c r="B61" s="149"/>
      <c r="C61" s="631"/>
      <c r="D61" s="632"/>
      <c r="E61" s="625"/>
      <c r="F61" s="625"/>
      <c r="G61" s="625"/>
      <c r="H61" s="626"/>
      <c r="I61" s="626"/>
      <c r="J61" s="626"/>
      <c r="K61" s="626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</row>
    <row r="62" spans="1:34" s="148" customFormat="1" ht="11.4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</row>
    <row r="63" spans="1:34" s="148" customFormat="1" ht="37.9" customHeight="1">
      <c r="A63" s="149"/>
      <c r="B63" s="35"/>
      <c r="C63" s="80" t="s">
        <v>288</v>
      </c>
      <c r="D63" s="34"/>
      <c r="E63" s="81" t="s">
        <v>289</v>
      </c>
      <c r="F63" s="89"/>
      <c r="G63" s="32"/>
      <c r="H63" s="32"/>
      <c r="I63" s="32"/>
      <c r="J63" s="32"/>
      <c r="K63" s="33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</row>
    <row r="64" spans="1:34" s="148" customForma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</row>
    <row r="65" spans="1:33" s="148" customFormat="1" ht="9.6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</row>
    <row r="66" spans="1:33" s="148" customForma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</row>
    <row r="67" spans="1:33" s="148" customForma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</row>
    <row r="68" spans="1:33" s="148" customForma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</row>
    <row r="69" spans="1:33" s="148" customForma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633"/>
      <c r="M69" s="633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</row>
    <row r="70" spans="1:33" s="148" customForma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</row>
    <row r="71" spans="1:33" s="148" customForma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</row>
    <row r="72" spans="1:33" s="148" customForma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</row>
    <row r="73" spans="1:33" s="148" customForma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</row>
    <row r="74" spans="1:33" s="148" customForma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</row>
    <row r="75" spans="1:33" s="148" customForma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</row>
    <row r="76" spans="1:33" s="148" customForma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</row>
    <row r="77" spans="1:33" s="148" customForma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</row>
    <row r="78" spans="1:33" s="148" customForma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</row>
    <row r="79" spans="1:33" s="148" customForma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</row>
    <row r="80" spans="1:33" s="148" customForma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</row>
    <row r="81" spans="1:33" s="148" customForma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</row>
    <row r="82" spans="1:33" s="148" customForma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 s="148" customForma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 s="148" customForma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</row>
    <row r="85" spans="1:33" s="148" customForma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</row>
    <row r="86" spans="1:33" s="148" customForma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</row>
    <row r="87" spans="1:33" s="148" customForma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</row>
    <row r="88" spans="1:33" s="148" customForma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</row>
    <row r="89" spans="1:33" s="148" customForma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</row>
    <row r="90" spans="1:33" s="148" customForma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</row>
    <row r="91" spans="1:33" s="148" customForma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</row>
    <row r="92" spans="1:33" s="148" customForma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</row>
    <row r="93" spans="1:33" s="148" customForma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</row>
    <row r="94" spans="1:33" s="148" customFormat="1">
      <c r="A94" s="149"/>
    </row>
    <row r="95" spans="1:33" s="148" customFormat="1">
      <c r="A95" s="149"/>
    </row>
    <row r="96" spans="1:33" s="148" customFormat="1">
      <c r="A96" s="149"/>
    </row>
    <row r="97" spans="1:1" s="148" customFormat="1">
      <c r="A97" s="149"/>
    </row>
    <row r="98" spans="1:1" s="148" customFormat="1">
      <c r="A98" s="149"/>
    </row>
    <row r="99" spans="1:1" s="148" customFormat="1">
      <c r="A99" s="149"/>
    </row>
    <row r="100" spans="1:1" s="148" customFormat="1">
      <c r="A100" s="149"/>
    </row>
    <row r="101" spans="1:1" s="148" customFormat="1">
      <c r="A101" s="149"/>
    </row>
    <row r="102" spans="1:1" s="148" customFormat="1">
      <c r="A102" s="149"/>
    </row>
    <row r="103" spans="1:1" s="148" customFormat="1">
      <c r="A103" s="149"/>
    </row>
    <row r="104" spans="1:1" s="148" customFormat="1">
      <c r="A104" s="149"/>
    </row>
    <row r="105" spans="1:1" s="148" customFormat="1">
      <c r="A105" s="149"/>
    </row>
    <row r="106" spans="1:1" s="148" customFormat="1">
      <c r="A106" s="149"/>
    </row>
    <row r="107" spans="1:1" s="148" customFormat="1">
      <c r="A107" s="149"/>
    </row>
    <row r="108" spans="1:1" s="148" customFormat="1">
      <c r="A108" s="149"/>
    </row>
    <row r="109" spans="1:1" s="148" customFormat="1">
      <c r="A109" s="149"/>
    </row>
    <row r="110" spans="1:1" s="148" customFormat="1">
      <c r="A110" s="149"/>
    </row>
    <row r="111" spans="1:1" s="148" customFormat="1">
      <c r="A111" s="149"/>
    </row>
    <row r="112" spans="1:1" s="148" customFormat="1">
      <c r="A112" s="149"/>
    </row>
    <row r="113" spans="1:1" s="148" customFormat="1">
      <c r="A113" s="149"/>
    </row>
    <row r="114" spans="1:1" s="148" customFormat="1">
      <c r="A114" s="149"/>
    </row>
    <row r="115" spans="1:1" s="148" customFormat="1">
      <c r="A115" s="149"/>
    </row>
    <row r="116" spans="1:1" s="148" customFormat="1">
      <c r="A116" s="149"/>
    </row>
    <row r="117" spans="1:1" s="148" customFormat="1">
      <c r="A117" s="149"/>
    </row>
    <row r="118" spans="1:1" s="148" customFormat="1">
      <c r="A118" s="149"/>
    </row>
    <row r="119" spans="1:1" s="148" customFormat="1">
      <c r="A119" s="149"/>
    </row>
    <row r="120" spans="1:1" s="148" customFormat="1">
      <c r="A120" s="149"/>
    </row>
    <row r="121" spans="1:1" s="148" customFormat="1">
      <c r="A121" s="149"/>
    </row>
    <row r="122" spans="1:1" s="148" customFormat="1">
      <c r="A122" s="149"/>
    </row>
    <row r="123" spans="1:1" s="148" customFormat="1">
      <c r="A123" s="149"/>
    </row>
    <row r="124" spans="1:1" s="148" customFormat="1">
      <c r="A124" s="149"/>
    </row>
    <row r="125" spans="1:1" s="148" customFormat="1">
      <c r="A125" s="149"/>
    </row>
    <row r="126" spans="1:1" s="148" customFormat="1">
      <c r="A126" s="149"/>
    </row>
    <row r="127" spans="1:1" s="148" customFormat="1">
      <c r="A127" s="149"/>
    </row>
    <row r="128" spans="1:1" s="148" customFormat="1">
      <c r="A128" s="149"/>
    </row>
    <row r="129" spans="1:1" s="148" customFormat="1">
      <c r="A129" s="149"/>
    </row>
    <row r="130" spans="1:1" s="148" customFormat="1">
      <c r="A130" s="149"/>
    </row>
    <row r="131" spans="1:1" s="148" customFormat="1">
      <c r="A131" s="149"/>
    </row>
    <row r="132" spans="1:1" s="148" customFormat="1">
      <c r="A132" s="149"/>
    </row>
    <row r="133" spans="1:1" s="148" customFormat="1">
      <c r="A133" s="149"/>
    </row>
    <row r="134" spans="1:1" s="148" customFormat="1">
      <c r="A134" s="149"/>
    </row>
    <row r="135" spans="1:1" s="148" customFormat="1">
      <c r="A135" s="149"/>
    </row>
    <row r="136" spans="1:1" s="148" customFormat="1">
      <c r="A136" s="149"/>
    </row>
    <row r="137" spans="1:1" s="148" customFormat="1">
      <c r="A137" s="149"/>
    </row>
    <row r="138" spans="1:1" s="148" customFormat="1">
      <c r="A138" s="149"/>
    </row>
    <row r="139" spans="1:1" s="148" customFormat="1">
      <c r="A139" s="149"/>
    </row>
    <row r="140" spans="1:1" s="148" customFormat="1">
      <c r="A140" s="149"/>
    </row>
    <row r="141" spans="1:1" s="148" customFormat="1">
      <c r="A141" s="149"/>
    </row>
    <row r="142" spans="1:1" s="148" customFormat="1">
      <c r="A142" s="149"/>
    </row>
    <row r="143" spans="1:1" s="148" customFormat="1">
      <c r="A143" s="149"/>
    </row>
    <row r="144" spans="1:1" s="148" customFormat="1">
      <c r="A144" s="149"/>
    </row>
    <row r="145" spans="1:1" s="148" customFormat="1">
      <c r="A145" s="149"/>
    </row>
    <row r="146" spans="1:1" s="148" customFormat="1">
      <c r="A146" s="149"/>
    </row>
    <row r="147" spans="1:1" s="148" customFormat="1">
      <c r="A147" s="149"/>
    </row>
    <row r="148" spans="1:1" s="148" customFormat="1">
      <c r="A148" s="149"/>
    </row>
    <row r="149" spans="1:1" s="148" customFormat="1">
      <c r="A149" s="149"/>
    </row>
    <row r="150" spans="1:1" s="148" customFormat="1">
      <c r="A150" s="149"/>
    </row>
    <row r="151" spans="1:1" s="148" customFormat="1">
      <c r="A151" s="149"/>
    </row>
    <row r="152" spans="1:1" s="148" customFormat="1">
      <c r="A152" s="149"/>
    </row>
    <row r="153" spans="1:1" s="148" customFormat="1">
      <c r="A153" s="149"/>
    </row>
    <row r="154" spans="1:1" s="148" customFormat="1">
      <c r="A154" s="149"/>
    </row>
    <row r="155" spans="1:1" s="148" customFormat="1">
      <c r="A155" s="149"/>
    </row>
    <row r="156" spans="1:1" s="148" customFormat="1">
      <c r="A156" s="149"/>
    </row>
    <row r="157" spans="1:1" s="148" customFormat="1">
      <c r="A157" s="149"/>
    </row>
    <row r="158" spans="1:1" s="148" customFormat="1">
      <c r="A158" s="149"/>
    </row>
    <row r="159" spans="1:1" s="148" customFormat="1">
      <c r="A159" s="149"/>
    </row>
    <row r="160" spans="1:1" s="148" customFormat="1">
      <c r="A160" s="149"/>
    </row>
    <row r="161" spans="1:34" s="148" customFormat="1">
      <c r="A161" s="149"/>
    </row>
    <row r="162" spans="1:34" s="148" customFormat="1">
      <c r="A162" s="149"/>
    </row>
    <row r="163" spans="1:34" s="148" customFormat="1">
      <c r="A163" s="149"/>
    </row>
    <row r="164" spans="1:34" s="148" customFormat="1">
      <c r="A164" s="149"/>
    </row>
    <row r="165" spans="1:34" s="148" customFormat="1">
      <c r="A165" s="149"/>
    </row>
    <row r="166" spans="1:34" s="148" customFormat="1">
      <c r="A166" s="149"/>
    </row>
    <row r="167" spans="1:34" s="148" customFormat="1">
      <c r="A167" s="149"/>
    </row>
    <row r="168" spans="1:34" s="148" customFormat="1">
      <c r="A168" s="149"/>
    </row>
    <row r="169" spans="1:34" s="148" customFormat="1">
      <c r="A169" s="149"/>
    </row>
    <row r="170" spans="1:34" s="148" customFormat="1">
      <c r="A170" s="149"/>
    </row>
    <row r="171" spans="1:34" s="148" customFormat="1">
      <c r="A171" s="149"/>
    </row>
    <row r="172" spans="1:34" s="148" customFormat="1">
      <c r="A172" s="149"/>
    </row>
    <row r="173" spans="1:34" s="148" customFormat="1">
      <c r="A173" s="149"/>
    </row>
    <row r="174" spans="1:34" s="148" customFormat="1">
      <c r="A174" s="149"/>
    </row>
    <row r="175" spans="1:34" s="90" customFormat="1">
      <c r="A175" s="149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</row>
    <row r="176" spans="1:34" s="90" customFormat="1">
      <c r="A176" s="149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</row>
    <row r="177" spans="1:34" s="90" customFormat="1">
      <c r="A177" s="149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</row>
    <row r="178" spans="1:34" s="90" customFormat="1">
      <c r="A178" s="149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</row>
    <row r="179" spans="1:34" s="90" customFormat="1">
      <c r="A179" s="149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</row>
    <row r="180" spans="1:34" s="90" customFormat="1">
      <c r="A180" s="149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</row>
    <row r="181" spans="1:34" s="90" customFormat="1">
      <c r="A181" s="149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</row>
    <row r="182" spans="1:34" s="90" customFormat="1">
      <c r="A182" s="149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</row>
  </sheetData>
  <sheetProtection algorithmName="SHA-512" hashValue="hJxtPBWSmaXlalKvmgqL043w8LYLMRBiWuTpM2c1Xi1QkpMHe/8sDZH9HeVI99Nw8w5Wfb7fFLTo6ggGr1mwqw==" saltValue="7PdY1nhPSeUFqZypnESdvw==" spinCount="100000" sheet="1" formatCells="0" formatColumns="0" formatRows="0"/>
  <mergeCells count="27">
    <mergeCell ref="D57:G57"/>
    <mergeCell ref="B39:B60"/>
    <mergeCell ref="B30:B38"/>
    <mergeCell ref="B3:B5"/>
    <mergeCell ref="B6:B17"/>
    <mergeCell ref="B18:B29"/>
    <mergeCell ref="D20:G20"/>
    <mergeCell ref="D25:G25"/>
    <mergeCell ref="D28:G28"/>
    <mergeCell ref="D29:G29"/>
    <mergeCell ref="D24:G24"/>
    <mergeCell ref="D27:G27"/>
    <mergeCell ref="D21:G21"/>
    <mergeCell ref="D22:G22"/>
    <mergeCell ref="C3:C5"/>
    <mergeCell ref="E4:E5"/>
    <mergeCell ref="F4:F5"/>
    <mergeCell ref="D18:G18"/>
    <mergeCell ref="D19:G19"/>
    <mergeCell ref="I4:I5"/>
    <mergeCell ref="H2:M2"/>
    <mergeCell ref="H3:M3"/>
    <mergeCell ref="K4:K5"/>
    <mergeCell ref="D3:D5"/>
    <mergeCell ref="J4:J5"/>
    <mergeCell ref="L4:L5"/>
    <mergeCell ref="M4:M5"/>
  </mergeCells>
  <phoneticPr fontId="0" type="noConversion"/>
  <pageMargins left="0.70866141732283472" right="0.70866141732283472" top="0.74803149606299213" bottom="0.19685039370078741" header="0.31496062992125984" footer="0.31496062992125984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C10"/>
  <sheetViews>
    <sheetView workbookViewId="0">
      <selection activeCell="C14" sqref="C14"/>
    </sheetView>
  </sheetViews>
  <sheetFormatPr defaultRowHeight="15"/>
  <cols>
    <col min="2" max="2" width="21.5703125" customWidth="1"/>
    <col min="3" max="3" width="44" customWidth="1"/>
  </cols>
  <sheetData>
    <row r="1" spans="2:3">
      <c r="B1" s="715" t="s">
        <v>520</v>
      </c>
      <c r="C1" s="715"/>
    </row>
    <row r="2" spans="2:3">
      <c r="B2" s="717" t="s">
        <v>522</v>
      </c>
      <c r="C2" s="717" t="s">
        <v>523</v>
      </c>
    </row>
    <row r="3" spans="2:3">
      <c r="B3" s="717"/>
      <c r="C3" s="717" t="s">
        <v>525</v>
      </c>
    </row>
    <row r="5" spans="2:3">
      <c r="B5" s="595" t="s">
        <v>526</v>
      </c>
      <c r="C5" s="595" t="s">
        <v>527</v>
      </c>
    </row>
    <row r="6" spans="2:3">
      <c r="B6" s="595"/>
      <c r="C6" s="595" t="s">
        <v>528</v>
      </c>
    </row>
    <row r="7" spans="2:3" ht="45">
      <c r="B7" s="595"/>
      <c r="C7" s="716" t="s">
        <v>529</v>
      </c>
    </row>
    <row r="9" spans="2:3">
      <c r="B9" s="727" t="s">
        <v>530</v>
      </c>
      <c r="C9" s="727"/>
    </row>
    <row r="10" spans="2:3">
      <c r="B10" t="s">
        <v>359</v>
      </c>
      <c r="C10" t="s">
        <v>531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1"/>
  <sheetViews>
    <sheetView showGridLines="0" topLeftCell="A75" workbookViewId="0">
      <selection activeCell="B89" sqref="B89"/>
    </sheetView>
  </sheetViews>
  <sheetFormatPr defaultRowHeight="15"/>
  <cols>
    <col min="1" max="1" width="6" customWidth="1"/>
    <col min="2" max="2" width="158.140625" customWidth="1"/>
  </cols>
  <sheetData>
    <row r="1" spans="2:9" ht="33" customHeight="1">
      <c r="B1" s="84" t="s">
        <v>346</v>
      </c>
      <c r="C1" s="85"/>
      <c r="D1" s="85"/>
      <c r="E1" s="85"/>
      <c r="F1" s="85"/>
      <c r="G1" s="85"/>
      <c r="H1" s="85"/>
      <c r="I1" s="85"/>
    </row>
    <row r="2" spans="2:9" ht="15.75">
      <c r="B2" s="84"/>
      <c r="C2" s="85"/>
      <c r="D2" s="85"/>
      <c r="E2" s="85"/>
      <c r="F2" s="85"/>
      <c r="G2" s="85"/>
      <c r="H2" s="85"/>
      <c r="I2" s="85"/>
    </row>
    <row r="3" spans="2:9">
      <c r="B3" s="86" t="s">
        <v>347</v>
      </c>
      <c r="C3" s="85"/>
      <c r="D3" s="85"/>
      <c r="E3" s="85"/>
      <c r="F3" s="85"/>
      <c r="G3" s="85"/>
      <c r="H3" s="85"/>
      <c r="I3" s="85"/>
    </row>
    <row r="4" spans="2:9">
      <c r="B4" s="87" t="s">
        <v>348</v>
      </c>
      <c r="C4" s="85"/>
      <c r="D4" s="85"/>
      <c r="E4" s="85"/>
      <c r="F4" s="85"/>
      <c r="G4" s="85"/>
      <c r="H4" s="85"/>
      <c r="I4" s="85"/>
    </row>
    <row r="5" spans="2:9">
      <c r="B5" s="87" t="s">
        <v>349</v>
      </c>
      <c r="C5" s="85"/>
      <c r="D5" s="85"/>
      <c r="E5" s="85"/>
      <c r="F5" s="85"/>
      <c r="G5" s="85"/>
      <c r="H5" s="85"/>
      <c r="I5" s="85"/>
    </row>
    <row r="6" spans="2:9">
      <c r="B6" s="87" t="s">
        <v>350</v>
      </c>
      <c r="C6" s="85"/>
      <c r="D6" s="85"/>
      <c r="E6" s="85"/>
      <c r="F6" s="85"/>
      <c r="G6" s="85"/>
      <c r="H6" s="85"/>
      <c r="I6" s="85"/>
    </row>
    <row r="7" spans="2:9">
      <c r="B7" s="87" t="s">
        <v>351</v>
      </c>
      <c r="C7" s="85"/>
      <c r="D7" s="85"/>
      <c r="E7" s="85"/>
      <c r="F7" s="85"/>
      <c r="G7" s="85"/>
      <c r="H7" s="85"/>
      <c r="I7" s="85"/>
    </row>
    <row r="8" spans="2:9" ht="30">
      <c r="B8" s="87" t="s">
        <v>352</v>
      </c>
      <c r="C8" s="85"/>
      <c r="D8" s="85"/>
      <c r="E8" s="85"/>
      <c r="F8" s="85"/>
      <c r="G8" s="85"/>
      <c r="H8" s="85"/>
      <c r="I8" s="85"/>
    </row>
    <row r="9" spans="2:9">
      <c r="B9" s="86" t="s">
        <v>353</v>
      </c>
      <c r="C9" s="85"/>
      <c r="D9" s="85"/>
      <c r="E9" s="85"/>
      <c r="F9" s="85"/>
      <c r="G9" s="85"/>
      <c r="H9" s="85"/>
      <c r="I9" s="85"/>
    </row>
    <row r="10" spans="2:9">
      <c r="B10" s="87" t="s">
        <v>354</v>
      </c>
      <c r="C10" s="85"/>
      <c r="D10" s="85"/>
      <c r="E10" s="85"/>
      <c r="F10" s="85"/>
      <c r="G10" s="85"/>
      <c r="H10" s="85"/>
      <c r="I10" s="85"/>
    </row>
    <row r="11" spans="2:9">
      <c r="B11" s="87" t="s">
        <v>355</v>
      </c>
      <c r="C11" s="85"/>
      <c r="D11" s="85"/>
      <c r="E11" s="85"/>
      <c r="F11" s="85"/>
      <c r="G11" s="85"/>
      <c r="H11" s="85"/>
      <c r="I11" s="85"/>
    </row>
    <row r="12" spans="2:9">
      <c r="B12" s="87" t="s">
        <v>356</v>
      </c>
      <c r="C12" s="85"/>
      <c r="D12" s="85"/>
      <c r="E12" s="85"/>
      <c r="F12" s="85"/>
      <c r="G12" s="85"/>
      <c r="H12" s="85"/>
      <c r="I12" s="85"/>
    </row>
    <row r="13" spans="2:9">
      <c r="B13" s="87" t="s">
        <v>357</v>
      </c>
      <c r="C13" s="85"/>
      <c r="D13" s="85"/>
      <c r="E13" s="85"/>
      <c r="F13" s="85"/>
      <c r="G13" s="85"/>
      <c r="H13" s="85"/>
      <c r="I13" s="85"/>
    </row>
    <row r="14" spans="2:9">
      <c r="B14" s="87" t="s">
        <v>358</v>
      </c>
      <c r="C14" s="85"/>
      <c r="D14" s="85"/>
      <c r="E14" s="85"/>
      <c r="F14" s="85"/>
      <c r="G14" s="85"/>
      <c r="H14" s="85"/>
      <c r="I14" s="85"/>
    </row>
    <row r="15" spans="2:9">
      <c r="B15" s="87" t="s">
        <v>359</v>
      </c>
      <c r="C15" s="85"/>
      <c r="D15" s="85"/>
      <c r="E15" s="85"/>
      <c r="F15" s="85"/>
      <c r="G15" s="85"/>
      <c r="H15" s="85"/>
      <c r="I15" s="85"/>
    </row>
    <row r="16" spans="2:9">
      <c r="B16" s="87" t="s">
        <v>360</v>
      </c>
      <c r="C16" s="85"/>
      <c r="D16" s="85"/>
      <c r="E16" s="85"/>
      <c r="F16" s="85"/>
      <c r="G16" s="85"/>
      <c r="H16" s="85"/>
      <c r="I16" s="85"/>
    </row>
    <row r="17" spans="2:9">
      <c r="B17" s="87" t="s">
        <v>361</v>
      </c>
      <c r="C17" s="85"/>
      <c r="D17" s="85"/>
      <c r="E17" s="85"/>
      <c r="F17" s="85"/>
      <c r="G17" s="85"/>
      <c r="H17" s="85"/>
      <c r="I17" s="85"/>
    </row>
    <row r="18" spans="2:9" ht="40.9" customHeight="1">
      <c r="B18" s="613" t="s">
        <v>505</v>
      </c>
      <c r="C18" s="85"/>
      <c r="D18" s="85"/>
      <c r="E18" s="85"/>
      <c r="F18" s="85"/>
      <c r="G18" s="85"/>
      <c r="H18" s="85"/>
      <c r="I18" s="85"/>
    </row>
    <row r="19" spans="2:9">
      <c r="B19" s="87" t="s">
        <v>362</v>
      </c>
      <c r="C19" s="85"/>
      <c r="D19" s="85"/>
      <c r="E19" s="85"/>
      <c r="F19" s="85"/>
      <c r="G19" s="85"/>
      <c r="H19" s="85"/>
      <c r="I19" s="85"/>
    </row>
    <row r="20" spans="2:9" ht="30">
      <c r="B20" s="87" t="s">
        <v>363</v>
      </c>
      <c r="C20" s="85"/>
      <c r="D20" s="85"/>
      <c r="E20" s="85"/>
      <c r="F20" s="85"/>
      <c r="G20" s="85"/>
      <c r="H20" s="85"/>
      <c r="I20" s="85"/>
    </row>
    <row r="21" spans="2:9">
      <c r="B21" s="87" t="s">
        <v>364</v>
      </c>
      <c r="C21" s="85"/>
      <c r="D21" s="85"/>
      <c r="E21" s="85"/>
      <c r="F21" s="85"/>
      <c r="G21" s="85"/>
      <c r="H21" s="85"/>
      <c r="I21" s="85"/>
    </row>
    <row r="22" spans="2:9">
      <c r="B22" s="87" t="s">
        <v>365</v>
      </c>
      <c r="C22" s="85"/>
      <c r="D22" s="85"/>
      <c r="E22" s="85"/>
      <c r="F22" s="85"/>
      <c r="G22" s="85"/>
      <c r="H22" s="85"/>
      <c r="I22" s="85"/>
    </row>
    <row r="23" spans="2:9">
      <c r="B23" s="86" t="s">
        <v>366</v>
      </c>
      <c r="C23" s="85"/>
      <c r="D23" s="85"/>
      <c r="E23" s="85"/>
      <c r="F23" s="85"/>
      <c r="G23" s="85"/>
      <c r="H23" s="85"/>
      <c r="I23" s="85"/>
    </row>
    <row r="24" spans="2:9">
      <c r="B24" s="87" t="s">
        <v>367</v>
      </c>
      <c r="C24" s="85"/>
      <c r="D24" s="85"/>
      <c r="E24" s="85"/>
      <c r="F24" s="85"/>
      <c r="G24" s="85"/>
      <c r="H24" s="85"/>
      <c r="I24" s="85"/>
    </row>
    <row r="25" spans="2:9">
      <c r="B25" s="87" t="s">
        <v>368</v>
      </c>
      <c r="C25" s="85"/>
      <c r="D25" s="85"/>
      <c r="E25" s="85"/>
      <c r="F25" s="85"/>
      <c r="G25" s="85"/>
      <c r="H25" s="85"/>
      <c r="I25" s="85"/>
    </row>
    <row r="26" spans="2:9" ht="45">
      <c r="B26" s="87" t="s">
        <v>369</v>
      </c>
      <c r="C26" s="85"/>
      <c r="D26" s="85"/>
      <c r="E26" s="85"/>
      <c r="F26" s="85"/>
      <c r="G26" s="85"/>
      <c r="H26" s="85"/>
      <c r="I26" s="85"/>
    </row>
    <row r="27" spans="2:9" ht="30">
      <c r="B27" s="87" t="s">
        <v>370</v>
      </c>
      <c r="C27" s="85"/>
      <c r="D27" s="85"/>
      <c r="E27" s="85"/>
      <c r="F27" s="85"/>
      <c r="G27" s="85"/>
      <c r="H27" s="85"/>
      <c r="I27" s="85"/>
    </row>
    <row r="28" spans="2:9">
      <c r="B28" s="614" t="s">
        <v>498</v>
      </c>
      <c r="C28" s="85"/>
      <c r="D28" s="85"/>
      <c r="E28" s="85"/>
      <c r="F28" s="85"/>
      <c r="G28" s="85"/>
      <c r="H28" s="85"/>
      <c r="I28" s="85"/>
    </row>
    <row r="29" spans="2:9" ht="30">
      <c r="B29" s="614" t="s">
        <v>499</v>
      </c>
      <c r="C29" s="85"/>
      <c r="D29" s="85"/>
      <c r="E29" s="85"/>
      <c r="F29" s="85"/>
      <c r="G29" s="85"/>
      <c r="H29" s="85"/>
      <c r="I29" s="85"/>
    </row>
    <row r="30" spans="2:9">
      <c r="B30" s="614" t="s">
        <v>500</v>
      </c>
      <c r="C30" s="85"/>
      <c r="D30" s="85"/>
      <c r="E30" s="85"/>
      <c r="F30" s="85"/>
      <c r="G30" s="85"/>
      <c r="H30" s="85"/>
      <c r="I30" s="85"/>
    </row>
    <row r="31" spans="2:9">
      <c r="B31" s="615" t="s">
        <v>371</v>
      </c>
      <c r="C31" s="85"/>
      <c r="D31" s="85"/>
      <c r="E31" s="85"/>
      <c r="F31" s="85"/>
      <c r="G31" s="85"/>
      <c r="H31" s="85"/>
      <c r="I31" s="85"/>
    </row>
    <row r="32" spans="2:9">
      <c r="B32" s="614" t="s">
        <v>501</v>
      </c>
      <c r="C32" s="85"/>
      <c r="D32" s="85"/>
      <c r="E32" s="85"/>
      <c r="F32" s="85"/>
      <c r="G32" s="85"/>
      <c r="H32" s="85"/>
      <c r="I32" s="85"/>
    </row>
    <row r="33" spans="2:9">
      <c r="B33" s="614" t="s">
        <v>502</v>
      </c>
      <c r="C33" s="85"/>
      <c r="D33" s="85"/>
      <c r="E33" s="85"/>
      <c r="F33" s="85"/>
      <c r="G33" s="85"/>
      <c r="H33" s="85"/>
      <c r="I33" s="85"/>
    </row>
    <row r="34" spans="2:9">
      <c r="B34" s="614" t="s">
        <v>503</v>
      </c>
      <c r="C34" s="85"/>
      <c r="D34" s="85"/>
      <c r="E34" s="85"/>
      <c r="F34" s="85"/>
      <c r="G34" s="85"/>
      <c r="H34" s="85"/>
      <c r="I34" s="85"/>
    </row>
    <row r="35" spans="2:9">
      <c r="B35" s="614" t="s">
        <v>504</v>
      </c>
      <c r="C35" s="85"/>
      <c r="D35" s="85"/>
      <c r="E35" s="85"/>
      <c r="F35" s="85"/>
      <c r="G35" s="85"/>
      <c r="H35" s="85"/>
      <c r="I35" s="85"/>
    </row>
    <row r="36" spans="2:9" ht="30">
      <c r="B36" s="615" t="s">
        <v>372</v>
      </c>
      <c r="C36" s="85"/>
      <c r="D36" s="85"/>
      <c r="E36" s="85"/>
      <c r="F36" s="85"/>
      <c r="G36" s="85"/>
      <c r="H36" s="85"/>
      <c r="I36" s="85"/>
    </row>
    <row r="37" spans="2:9">
      <c r="B37" s="615" t="s">
        <v>373</v>
      </c>
      <c r="C37" s="85"/>
      <c r="D37" s="85"/>
      <c r="E37" s="85"/>
      <c r="F37" s="85"/>
      <c r="G37" s="85"/>
      <c r="H37" s="85"/>
      <c r="I37" s="85"/>
    </row>
    <row r="38" spans="2:9">
      <c r="B38" s="615" t="s">
        <v>374</v>
      </c>
      <c r="C38" s="85"/>
      <c r="D38" s="85"/>
      <c r="E38" s="85"/>
      <c r="F38" s="85"/>
      <c r="G38" s="85"/>
      <c r="H38" s="85"/>
      <c r="I38" s="85"/>
    </row>
    <row r="39" spans="2:9">
      <c r="B39" s="616" t="s">
        <v>375</v>
      </c>
      <c r="C39" s="85"/>
      <c r="D39" s="85"/>
      <c r="E39" s="85"/>
      <c r="F39" s="85"/>
      <c r="G39" s="85"/>
      <c r="H39" s="85"/>
      <c r="I39" s="85"/>
    </row>
    <row r="40" spans="2:9">
      <c r="B40" s="614" t="s">
        <v>487</v>
      </c>
      <c r="C40" s="85"/>
      <c r="D40" s="85"/>
      <c r="E40" s="85"/>
      <c r="F40" s="85"/>
      <c r="G40" s="85"/>
      <c r="H40" s="85"/>
      <c r="I40" s="85"/>
    </row>
    <row r="41" spans="2:9">
      <c r="B41" s="615" t="s">
        <v>376</v>
      </c>
      <c r="C41" s="85"/>
      <c r="D41" s="85"/>
      <c r="E41" s="85"/>
      <c r="F41" s="85"/>
      <c r="G41" s="85"/>
      <c r="H41" s="85"/>
      <c r="I41" s="85"/>
    </row>
    <row r="42" spans="2:9">
      <c r="B42" s="615" t="s">
        <v>377</v>
      </c>
      <c r="C42" s="85"/>
      <c r="D42" s="85"/>
      <c r="E42" s="85"/>
      <c r="F42" s="85"/>
      <c r="G42" s="85"/>
      <c r="H42" s="85"/>
      <c r="I42" s="85"/>
    </row>
    <row r="43" spans="2:9">
      <c r="B43" s="615"/>
      <c r="C43" s="85"/>
      <c r="D43" s="85"/>
      <c r="E43" s="85"/>
      <c r="F43" s="85"/>
      <c r="G43" s="85"/>
      <c r="H43" s="85"/>
      <c r="I43" s="85"/>
    </row>
    <row r="44" spans="2:9">
      <c r="B44" s="614" t="s">
        <v>488</v>
      </c>
      <c r="C44" s="85"/>
      <c r="D44" s="85"/>
      <c r="E44" s="85"/>
      <c r="F44" s="85"/>
      <c r="G44" s="85"/>
      <c r="H44" s="85"/>
      <c r="I44" s="85"/>
    </row>
    <row r="45" spans="2:9" ht="30">
      <c r="B45" s="614" t="s">
        <v>489</v>
      </c>
      <c r="C45" s="85"/>
      <c r="D45" s="85"/>
      <c r="E45" s="85"/>
      <c r="F45" s="85"/>
      <c r="G45" s="85"/>
      <c r="H45" s="85"/>
      <c r="I45" s="85"/>
    </row>
    <row r="46" spans="2:9" ht="60">
      <c r="B46" s="614" t="s">
        <v>490</v>
      </c>
      <c r="C46" s="85"/>
      <c r="D46" s="85"/>
      <c r="E46" s="85"/>
      <c r="F46" s="85"/>
      <c r="G46" s="85"/>
      <c r="H46" s="85"/>
      <c r="I46" s="85"/>
    </row>
    <row r="47" spans="2:9" ht="45">
      <c r="B47" s="614" t="s">
        <v>491</v>
      </c>
      <c r="C47" s="85"/>
      <c r="D47" s="85"/>
      <c r="E47" s="85"/>
      <c r="F47" s="85"/>
      <c r="G47" s="85"/>
      <c r="H47" s="85"/>
      <c r="I47" s="85"/>
    </row>
    <row r="48" spans="2:9" ht="45">
      <c r="B48" s="614" t="s">
        <v>492</v>
      </c>
      <c r="C48" s="85"/>
      <c r="D48" s="85"/>
      <c r="E48" s="85"/>
      <c r="F48" s="85"/>
      <c r="G48" s="85"/>
      <c r="H48" s="85"/>
      <c r="I48" s="85"/>
    </row>
    <row r="49" spans="2:9" ht="45">
      <c r="B49" s="614" t="s">
        <v>493</v>
      </c>
      <c r="C49" s="85"/>
      <c r="D49" s="85"/>
      <c r="E49" s="85"/>
      <c r="F49" s="85"/>
      <c r="G49" s="85"/>
      <c r="H49" s="85"/>
      <c r="I49" s="85"/>
    </row>
    <row r="50" spans="2:9" ht="30">
      <c r="B50" s="615" t="s">
        <v>378</v>
      </c>
      <c r="C50" s="85"/>
      <c r="D50" s="85"/>
      <c r="E50" s="85"/>
      <c r="F50" s="85"/>
      <c r="G50" s="85"/>
      <c r="H50" s="85"/>
      <c r="I50" s="85"/>
    </row>
    <row r="51" spans="2:9" ht="9.6" customHeight="1">
      <c r="B51" s="615"/>
      <c r="C51" s="85"/>
      <c r="D51" s="85"/>
      <c r="E51" s="85"/>
      <c r="F51" s="85"/>
      <c r="G51" s="85"/>
      <c r="H51" s="85"/>
      <c r="I51" s="85"/>
    </row>
    <row r="52" spans="2:9" hidden="1">
      <c r="B52" s="616"/>
      <c r="C52" s="85"/>
      <c r="D52" s="85"/>
      <c r="E52" s="85"/>
      <c r="F52" s="85"/>
      <c r="G52" s="85"/>
      <c r="H52" s="85"/>
      <c r="I52" s="85"/>
    </row>
    <row r="53" spans="2:9" ht="15" hidden="1" customHeight="1">
      <c r="B53" s="616"/>
      <c r="C53" s="85"/>
      <c r="D53" s="85"/>
      <c r="E53" s="85"/>
      <c r="F53" s="85"/>
      <c r="G53" s="85"/>
      <c r="H53" s="85"/>
      <c r="I53" s="85"/>
    </row>
    <row r="54" spans="2:9" ht="13.15" hidden="1" customHeight="1">
      <c r="B54" s="616"/>
      <c r="C54" s="85"/>
      <c r="D54" s="85"/>
      <c r="E54" s="85"/>
      <c r="F54" s="85"/>
      <c r="G54" s="85"/>
      <c r="H54" s="85"/>
      <c r="I54" s="85"/>
    </row>
    <row r="55" spans="2:9" ht="13.9" hidden="1" customHeight="1">
      <c r="B55" s="615"/>
      <c r="C55" s="85"/>
      <c r="D55" s="85"/>
      <c r="E55" s="85"/>
      <c r="F55" s="85"/>
      <c r="G55" s="85"/>
      <c r="H55" s="85"/>
      <c r="I55" s="85"/>
    </row>
    <row r="56" spans="2:9" ht="30" hidden="1">
      <c r="B56" s="615" t="s">
        <v>379</v>
      </c>
      <c r="C56" s="85"/>
      <c r="D56" s="85"/>
      <c r="E56" s="85"/>
      <c r="F56" s="85"/>
      <c r="G56" s="85"/>
      <c r="H56" s="85"/>
      <c r="I56" s="85"/>
    </row>
    <row r="57" spans="2:9" ht="30">
      <c r="B57" s="614" t="s">
        <v>494</v>
      </c>
      <c r="C57" s="85"/>
      <c r="D57" s="85"/>
      <c r="E57" s="85"/>
      <c r="F57" s="85"/>
      <c r="G57" s="85"/>
      <c r="H57" s="85"/>
      <c r="I57" s="85"/>
    </row>
    <row r="58" spans="2:9" ht="30">
      <c r="B58" s="614" t="s">
        <v>495</v>
      </c>
      <c r="C58" s="85"/>
      <c r="D58" s="85"/>
      <c r="E58" s="85"/>
      <c r="F58" s="85"/>
      <c r="G58" s="85"/>
      <c r="H58" s="85"/>
      <c r="I58" s="85"/>
    </row>
    <row r="59" spans="2:9">
      <c r="B59" s="615"/>
      <c r="C59" s="85"/>
      <c r="D59" s="85"/>
      <c r="E59" s="85"/>
      <c r="F59" s="85"/>
      <c r="G59" s="85"/>
      <c r="H59" s="85"/>
      <c r="I59" s="85"/>
    </row>
    <row r="60" spans="2:9">
      <c r="B60" s="616" t="s">
        <v>380</v>
      </c>
      <c r="C60" s="85"/>
      <c r="D60" s="85"/>
      <c r="E60" s="85"/>
      <c r="F60" s="85"/>
      <c r="G60" s="85"/>
      <c r="H60" s="85"/>
      <c r="I60" s="85"/>
    </row>
    <row r="61" spans="2:9">
      <c r="B61" s="615"/>
      <c r="C61" s="85"/>
      <c r="D61" s="85"/>
      <c r="E61" s="85"/>
      <c r="F61" s="85"/>
      <c r="G61" s="85"/>
      <c r="H61" s="85"/>
      <c r="I61" s="85"/>
    </row>
    <row r="62" spans="2:9">
      <c r="B62" s="615" t="s">
        <v>381</v>
      </c>
      <c r="C62" s="85"/>
      <c r="D62" s="85"/>
      <c r="E62" s="85"/>
      <c r="F62" s="85"/>
      <c r="G62" s="85"/>
      <c r="H62" s="85"/>
      <c r="I62" s="85"/>
    </row>
    <row r="63" spans="2:9">
      <c r="B63" s="615" t="s">
        <v>382</v>
      </c>
      <c r="C63" s="85"/>
      <c r="D63" s="85"/>
      <c r="E63" s="85"/>
      <c r="F63" s="85"/>
      <c r="G63" s="85"/>
      <c r="H63" s="85"/>
      <c r="I63" s="85"/>
    </row>
    <row r="64" spans="2:9">
      <c r="B64" s="615" t="s">
        <v>383</v>
      </c>
      <c r="C64" s="85"/>
      <c r="D64" s="85"/>
      <c r="E64" s="85"/>
      <c r="F64" s="85"/>
      <c r="G64" s="85"/>
      <c r="H64" s="85"/>
      <c r="I64" s="85"/>
    </row>
    <row r="65" spans="2:9">
      <c r="B65" s="615" t="s">
        <v>384</v>
      </c>
      <c r="C65" s="85"/>
      <c r="D65" s="85"/>
      <c r="E65" s="85"/>
      <c r="F65" s="85"/>
      <c r="G65" s="85"/>
      <c r="H65" s="85"/>
      <c r="I65" s="85"/>
    </row>
    <row r="66" spans="2:9">
      <c r="B66" s="615"/>
      <c r="C66" s="85"/>
      <c r="D66" s="85"/>
      <c r="E66" s="85"/>
      <c r="F66" s="85"/>
      <c r="G66" s="85"/>
      <c r="H66" s="85"/>
      <c r="I66" s="85"/>
    </row>
    <row r="67" spans="2:9">
      <c r="B67" s="616" t="s">
        <v>385</v>
      </c>
      <c r="C67" s="85"/>
      <c r="D67" s="85"/>
      <c r="E67" s="85"/>
      <c r="F67" s="85"/>
      <c r="G67" s="85"/>
      <c r="H67" s="85"/>
      <c r="I67" s="85"/>
    </row>
    <row r="68" spans="2:9">
      <c r="B68" s="615" t="s">
        <v>386</v>
      </c>
      <c r="C68" s="85"/>
      <c r="D68" s="85"/>
      <c r="E68" s="85"/>
      <c r="F68" s="85"/>
      <c r="G68" s="85"/>
      <c r="H68" s="85"/>
      <c r="I68" s="85"/>
    </row>
    <row r="69" spans="2:9" ht="30">
      <c r="B69" s="615" t="s">
        <v>387</v>
      </c>
      <c r="C69" s="85"/>
      <c r="D69" s="85"/>
      <c r="E69" s="85"/>
      <c r="F69" s="85"/>
      <c r="G69" s="85"/>
      <c r="H69" s="85"/>
      <c r="I69" s="85"/>
    </row>
    <row r="70" spans="2:9" ht="30">
      <c r="B70" s="615" t="s">
        <v>388</v>
      </c>
      <c r="C70" s="85"/>
      <c r="D70" s="85"/>
      <c r="E70" s="85"/>
      <c r="F70" s="85"/>
      <c r="G70" s="85"/>
      <c r="H70" s="85"/>
      <c r="I70" s="85"/>
    </row>
    <row r="71" spans="2:9" ht="30">
      <c r="B71" s="615" t="s">
        <v>389</v>
      </c>
      <c r="C71" s="85"/>
      <c r="D71" s="85"/>
      <c r="E71" s="85"/>
      <c r="F71" s="85"/>
      <c r="G71" s="85"/>
      <c r="H71" s="85"/>
      <c r="I71" s="85"/>
    </row>
    <row r="72" spans="2:9">
      <c r="B72" s="615" t="s">
        <v>390</v>
      </c>
      <c r="C72" s="85"/>
      <c r="D72" s="85"/>
      <c r="E72" s="85"/>
      <c r="F72" s="85"/>
      <c r="G72" s="85"/>
      <c r="H72" s="85"/>
      <c r="I72" s="85"/>
    </row>
    <row r="73" spans="2:9">
      <c r="B73" s="615"/>
      <c r="C73" s="85"/>
      <c r="D73" s="85"/>
      <c r="E73" s="85"/>
      <c r="F73" s="85"/>
      <c r="G73" s="85"/>
      <c r="H73" s="85"/>
      <c r="I73" s="85"/>
    </row>
    <row r="74" spans="2:9">
      <c r="B74" s="616" t="s">
        <v>391</v>
      </c>
      <c r="C74" s="85"/>
      <c r="D74" s="85"/>
      <c r="E74" s="85"/>
      <c r="F74" s="85"/>
      <c r="G74" s="85"/>
      <c r="H74" s="85"/>
      <c r="I74" s="85"/>
    </row>
    <row r="75" spans="2:9" ht="30">
      <c r="B75" s="615" t="s">
        <v>392</v>
      </c>
      <c r="C75" s="85"/>
      <c r="D75" s="85"/>
      <c r="E75" s="85"/>
      <c r="F75" s="85"/>
      <c r="G75" s="85"/>
      <c r="H75" s="85"/>
      <c r="I75" s="85"/>
    </row>
    <row r="76" spans="2:9">
      <c r="B76" s="615" t="s">
        <v>393</v>
      </c>
      <c r="C76" s="85"/>
      <c r="D76" s="85"/>
      <c r="E76" s="85"/>
      <c r="F76" s="85"/>
      <c r="G76" s="85"/>
      <c r="H76" s="85"/>
      <c r="I76" s="85"/>
    </row>
    <row r="77" spans="2:9" ht="45">
      <c r="B77" s="615" t="s">
        <v>394</v>
      </c>
      <c r="C77" s="85"/>
      <c r="D77" s="85"/>
      <c r="E77" s="85"/>
      <c r="F77" s="85"/>
      <c r="G77" s="85"/>
      <c r="H77" s="85"/>
      <c r="I77" s="85"/>
    </row>
    <row r="78" spans="2:9" ht="30">
      <c r="B78" s="615" t="s">
        <v>395</v>
      </c>
      <c r="C78" s="85"/>
      <c r="D78" s="85"/>
      <c r="E78" s="85"/>
      <c r="F78" s="85"/>
      <c r="G78" s="85"/>
      <c r="H78" s="85"/>
      <c r="I78" s="85"/>
    </row>
    <row r="79" spans="2:9">
      <c r="B79" s="615"/>
      <c r="C79" s="85"/>
      <c r="D79" s="85"/>
      <c r="E79" s="85"/>
      <c r="F79" s="85"/>
      <c r="G79" s="85"/>
      <c r="H79" s="85"/>
      <c r="I79" s="85"/>
    </row>
    <row r="80" spans="2:9">
      <c r="B80" s="616" t="s">
        <v>396</v>
      </c>
      <c r="C80" s="85"/>
      <c r="D80" s="85"/>
      <c r="E80" s="85"/>
      <c r="F80" s="85"/>
      <c r="G80" s="85"/>
      <c r="H80" s="85"/>
      <c r="I80" s="85"/>
    </row>
    <row r="81" spans="2:9">
      <c r="B81" s="615" t="s">
        <v>397</v>
      </c>
      <c r="C81" s="85"/>
      <c r="D81" s="85"/>
      <c r="E81" s="85"/>
      <c r="F81" s="85"/>
      <c r="G81" s="85"/>
      <c r="H81" s="85"/>
      <c r="I81" s="85"/>
    </row>
    <row r="82" spans="2:9" ht="90">
      <c r="B82" s="616" t="s">
        <v>398</v>
      </c>
      <c r="C82" s="85"/>
      <c r="D82" s="85"/>
      <c r="E82" s="85"/>
      <c r="F82" s="85"/>
      <c r="G82" s="85"/>
      <c r="H82" s="85"/>
      <c r="I82" s="85"/>
    </row>
    <row r="83" spans="2:9">
      <c r="B83" s="615" t="s">
        <v>399</v>
      </c>
      <c r="C83" s="85"/>
      <c r="D83" s="85"/>
      <c r="E83" s="85"/>
      <c r="F83" s="85"/>
      <c r="G83" s="85"/>
      <c r="H83" s="85"/>
      <c r="I83" s="85"/>
    </row>
    <row r="84" spans="2:9" ht="45">
      <c r="B84" s="616" t="s">
        <v>400</v>
      </c>
      <c r="C84" s="85"/>
      <c r="D84" s="85"/>
      <c r="E84" s="85"/>
      <c r="F84" s="85"/>
      <c r="G84" s="85"/>
      <c r="H84" s="85"/>
      <c r="I84" s="85"/>
    </row>
    <row r="85" spans="2:9">
      <c r="B85" s="615" t="s">
        <v>401</v>
      </c>
      <c r="C85" s="85"/>
      <c r="D85" s="85"/>
      <c r="E85" s="85"/>
      <c r="F85" s="85"/>
      <c r="G85" s="85"/>
      <c r="H85" s="85"/>
      <c r="I85" s="85"/>
    </row>
    <row r="86" spans="2:9">
      <c r="B86" s="615" t="s">
        <v>402</v>
      </c>
      <c r="C86" s="85"/>
      <c r="D86" s="85"/>
      <c r="E86" s="85"/>
      <c r="F86" s="85"/>
      <c r="G86" s="85"/>
      <c r="H86" s="85"/>
      <c r="I86" s="85"/>
    </row>
    <row r="87" spans="2:9" ht="45">
      <c r="B87" s="615" t="s">
        <v>403</v>
      </c>
      <c r="C87" s="85"/>
      <c r="D87" s="85"/>
      <c r="E87" s="85"/>
      <c r="F87" s="85"/>
      <c r="G87" s="85"/>
      <c r="H87" s="85"/>
      <c r="I87" s="85"/>
    </row>
    <row r="88" spans="2:9">
      <c r="B88" s="617" t="s">
        <v>506</v>
      </c>
      <c r="C88" s="85"/>
      <c r="D88" s="85"/>
      <c r="E88" s="85"/>
      <c r="F88" s="85"/>
      <c r="G88" s="85"/>
      <c r="H88" s="85"/>
      <c r="I88" s="85"/>
    </row>
    <row r="89" spans="2:9" ht="45">
      <c r="B89" s="645" t="s">
        <v>516</v>
      </c>
      <c r="C89" s="85"/>
      <c r="D89" s="85"/>
      <c r="E89" s="85"/>
      <c r="F89" s="85"/>
      <c r="G89" s="85"/>
      <c r="H89" s="85"/>
      <c r="I89" s="85"/>
    </row>
    <row r="90" spans="2:9">
      <c r="B90" s="646" t="s">
        <v>514</v>
      </c>
    </row>
    <row r="91" spans="2:9" ht="30">
      <c r="B91" s="645" t="s">
        <v>515</v>
      </c>
    </row>
  </sheetData>
  <sheetProtection algorithmName="SHA-512" hashValue="D0njIFS0yPPgSbgWPMR1rM8ihDtoi/ytdp9rwxAlYIU2yG4wW4Hx5uY3jGTQhL7k/Ucecn15tV18GKDz9rHD/A==" saltValue="c296VY39mjIC4IJthX8oRw==" spinCount="100000" sheet="1" objects="1" scenarios="1"/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36AA68BC-B34B-40B6-B37D-1EA72D737420}"/>
</file>

<file path=customXml/itemProps2.xml><?xml version="1.0" encoding="utf-8"?>
<ds:datastoreItem xmlns:ds="http://schemas.openxmlformats.org/officeDocument/2006/customXml" ds:itemID="{B370DCBF-11A3-46AF-9169-653FE5417CFE}"/>
</file>

<file path=customXml/itemProps3.xml><?xml version="1.0" encoding="utf-8"?>
<ds:datastoreItem xmlns:ds="http://schemas.openxmlformats.org/officeDocument/2006/customXml" ds:itemID="{1C4674D0-1C39-4299-BF01-2FBDECA32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1_RZIS_porównawczy</vt:lpstr>
      <vt:lpstr>2_uproszczony_rzis</vt:lpstr>
      <vt:lpstr>3_BILANS_pełny</vt:lpstr>
      <vt:lpstr>4_aktywa trwałe_prognoza</vt:lpstr>
      <vt:lpstr>5_uproszczony_bilans</vt:lpstr>
      <vt:lpstr>6_dane inne</vt:lpstr>
      <vt:lpstr>7_podsumowanie</vt:lpstr>
      <vt:lpstr>Dziennik</vt:lpstr>
      <vt:lpstr>Instrukcja</vt:lpstr>
      <vt:lpstr>'7_podsumowanie'!Obszar_wydruku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