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A5E9E15A-42BE-470D-BF7B-86352059C1E4}" xr6:coauthVersionLast="47" xr6:coauthVersionMax="47" xr10:uidLastSave="{00000000-0000-0000-0000-000000000000}"/>
  <workbookProtection workbookPassword="CA55" lockStructure="1"/>
  <bookViews>
    <workbookView xWindow="-120" yWindow="-120" windowWidth="38640" windowHeight="21240" tabRatio="865" xr2:uid="{00000000-000D-0000-FFFF-FFFF00000000}"/>
  </bookViews>
  <sheets>
    <sheet name="1_RZIS_kalkulacyjny" sheetId="10" r:id="rId1"/>
    <sheet name="2_uproszczony_rzis" sheetId="8" r:id="rId2"/>
    <sheet name="3_BILANS_pełny" sheetId="7" r:id="rId3"/>
    <sheet name="4_aktywa trwałe_prognoza" sheetId="3" r:id="rId4"/>
    <sheet name="5_uproszczony_bilans" sheetId="9" r:id="rId5"/>
    <sheet name="6_dane inne" sheetId="4" r:id="rId6"/>
    <sheet name="7_podsumowanie" sheetId="11" r:id="rId7"/>
    <sheet name="instrukcja" sheetId="12" r:id="rId8"/>
  </sheets>
  <definedNames>
    <definedName name="_xlnm.Print_Area" localSheetId="0">'1_RZIS_kalkulacyjny'!$B$2:$F$65</definedName>
    <definedName name="_xlnm.Print_Area" localSheetId="1">'2_uproszczony_rzis'!$B$2:$J$41</definedName>
    <definedName name="_xlnm.Print_Area" localSheetId="2">'3_BILANS_pełny'!$B$2:$K$96</definedName>
    <definedName name="_xlnm.Print_Area" localSheetId="3">'4_aktywa trwałe_prognoza'!$B$2:$J$28</definedName>
    <definedName name="_xlnm.Print_Area" localSheetId="4">'5_uproszczony_bilans'!$B$2:$J$46</definedName>
    <definedName name="_xlnm.Print_Area" localSheetId="5">'6_dane inne'!$B$2:$J$31</definedName>
    <definedName name="_xlnm.Print_Area" localSheetId="6">'7_podsumowanie'!$B$2:$K$59</definedName>
    <definedName name="OLE_LINK1" localSheetId="7">instrukcja!#REF!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1" l="1"/>
  <c r="M8" i="11"/>
  <c r="L12" i="11"/>
  <c r="M12" i="11"/>
  <c r="L14" i="11"/>
  <c r="M14" i="11"/>
  <c r="L17" i="11"/>
  <c r="M17" i="11"/>
  <c r="L20" i="11"/>
  <c r="M20" i="11"/>
  <c r="L21" i="11"/>
  <c r="M21" i="11"/>
  <c r="L22" i="11"/>
  <c r="M22" i="11"/>
  <c r="L23" i="11"/>
  <c r="M23" i="11"/>
  <c r="L24" i="11"/>
  <c r="M24" i="11"/>
  <c r="L26" i="11"/>
  <c r="M26" i="11"/>
  <c r="L27" i="11"/>
  <c r="M27" i="11"/>
  <c r="L29" i="11"/>
  <c r="M29" i="11"/>
  <c r="L30" i="11"/>
  <c r="M30" i="11"/>
  <c r="L31" i="11"/>
  <c r="M31" i="11"/>
  <c r="L46" i="11"/>
  <c r="M46" i="11"/>
  <c r="L47" i="11"/>
  <c r="M47" i="11"/>
  <c r="L48" i="11"/>
  <c r="M48" i="11"/>
  <c r="L50" i="11"/>
  <c r="M50" i="11"/>
  <c r="L51" i="11"/>
  <c r="M51" i="11"/>
  <c r="L53" i="11"/>
  <c r="M53" i="11"/>
  <c r="L54" i="11"/>
  <c r="M54" i="11"/>
  <c r="L55" i="11"/>
  <c r="M55" i="11"/>
  <c r="L56" i="11"/>
  <c r="M56" i="11"/>
  <c r="L57" i="11"/>
  <c r="M57" i="11"/>
  <c r="K12" i="3"/>
  <c r="L12" i="3"/>
  <c r="K15" i="3"/>
  <c r="L15" i="3"/>
  <c r="K18" i="3"/>
  <c r="K31" i="8" s="1"/>
  <c r="L13" i="11" s="1"/>
  <c r="L18" i="3"/>
  <c r="L31" i="8" s="1"/>
  <c r="M13" i="11" s="1"/>
  <c r="K10" i="8"/>
  <c r="L6" i="11" s="1"/>
  <c r="L10" i="8"/>
  <c r="M6" i="11"/>
  <c r="K13" i="8"/>
  <c r="L7" i="11" s="1"/>
  <c r="L13" i="8"/>
  <c r="C1" i="7"/>
  <c r="E31" i="9"/>
  <c r="F31" i="9"/>
  <c r="D31" i="9"/>
  <c r="J32" i="7"/>
  <c r="J29" i="7"/>
  <c r="E36" i="9"/>
  <c r="E22" i="4" s="1"/>
  <c r="F52" i="11" s="1"/>
  <c r="K32" i="7"/>
  <c r="K29" i="7" s="1"/>
  <c r="F36" i="9" s="1"/>
  <c r="I32" i="7"/>
  <c r="I29" i="7"/>
  <c r="D36" i="9" s="1"/>
  <c r="J45" i="7"/>
  <c r="J44" i="7" s="1"/>
  <c r="K45" i="7"/>
  <c r="K44" i="7" s="1"/>
  <c r="I45" i="7"/>
  <c r="G2" i="7"/>
  <c r="E64" i="7"/>
  <c r="E63" i="7" s="1"/>
  <c r="F64" i="7"/>
  <c r="F63" i="7" s="1"/>
  <c r="D64" i="7"/>
  <c r="D63" i="7" s="1"/>
  <c r="E36" i="7"/>
  <c r="F36" i="7"/>
  <c r="D36" i="7"/>
  <c r="E23" i="7"/>
  <c r="F23" i="7"/>
  <c r="D23" i="7"/>
  <c r="D35" i="10"/>
  <c r="E18" i="9"/>
  <c r="E8" i="8"/>
  <c r="E13" i="8"/>
  <c r="F18" i="9"/>
  <c r="F8" i="8"/>
  <c r="F13" i="8"/>
  <c r="D18" i="9"/>
  <c r="D17" i="9" s="1"/>
  <c r="D8" i="8"/>
  <c r="D13" i="8"/>
  <c r="E20" i="9"/>
  <c r="E10" i="8"/>
  <c r="E29" i="8"/>
  <c r="F20" i="9"/>
  <c r="F12" i="4" s="1"/>
  <c r="F10" i="8"/>
  <c r="D20" i="9"/>
  <c r="D10" i="8"/>
  <c r="E19" i="9"/>
  <c r="F19" i="9"/>
  <c r="F11" i="4" s="1"/>
  <c r="D19" i="9"/>
  <c r="D11" i="4" s="1"/>
  <c r="E43" i="11" s="1"/>
  <c r="E20" i="8"/>
  <c r="E21" i="8" s="1"/>
  <c r="F20" i="8"/>
  <c r="D20" i="8"/>
  <c r="E18" i="8"/>
  <c r="F18" i="8"/>
  <c r="D18" i="8"/>
  <c r="E24" i="8"/>
  <c r="F24" i="8"/>
  <c r="D24" i="8"/>
  <c r="E22" i="8"/>
  <c r="F22" i="8"/>
  <c r="F23" i="8" s="1"/>
  <c r="G23" i="8" s="1"/>
  <c r="H23" i="8" s="1"/>
  <c r="I23" i="8" s="1"/>
  <c r="J23" i="8" s="1"/>
  <c r="K23" i="8" s="1"/>
  <c r="L23" i="8" s="1"/>
  <c r="D22" i="8"/>
  <c r="E28" i="8"/>
  <c r="F10" i="11" s="1"/>
  <c r="F28" i="8"/>
  <c r="D28" i="8"/>
  <c r="E10" i="11"/>
  <c r="F41" i="9"/>
  <c r="G37" i="11" s="1"/>
  <c r="F44" i="9"/>
  <c r="G40" i="11" s="1"/>
  <c r="D41" i="9"/>
  <c r="E37" i="11" s="1"/>
  <c r="F36" i="11"/>
  <c r="G36" i="11"/>
  <c r="E36" i="11"/>
  <c r="F33" i="11"/>
  <c r="G33" i="11"/>
  <c r="E33" i="11"/>
  <c r="H13" i="8"/>
  <c r="I7" i="11" s="1"/>
  <c r="I13" i="8"/>
  <c r="J7" i="11"/>
  <c r="J13" i="8"/>
  <c r="K7" i="11" s="1"/>
  <c r="G13" i="8"/>
  <c r="H7" i="11"/>
  <c r="H10" i="8"/>
  <c r="I6" i="11" s="1"/>
  <c r="I10" i="8"/>
  <c r="I9" i="8"/>
  <c r="J10" i="8"/>
  <c r="K6" i="11" s="1"/>
  <c r="G10" i="8"/>
  <c r="H6" i="11"/>
  <c r="E30" i="8"/>
  <c r="F12" i="11" s="1"/>
  <c r="F30" i="8"/>
  <c r="G12" i="11"/>
  <c r="D30" i="8"/>
  <c r="E32" i="8"/>
  <c r="F14" i="11" s="1"/>
  <c r="F32" i="8"/>
  <c r="G14" i="11" s="1"/>
  <c r="D32" i="8"/>
  <c r="E14" i="11"/>
  <c r="E21" i="4"/>
  <c r="F51" i="11" s="1"/>
  <c r="F21" i="4"/>
  <c r="G51" i="11" s="1"/>
  <c r="D21" i="4"/>
  <c r="E51" i="11" s="1"/>
  <c r="E24" i="4"/>
  <c r="F54" i="11" s="1"/>
  <c r="F24" i="4"/>
  <c r="G54" i="11" s="1"/>
  <c r="D24" i="4"/>
  <c r="E54" i="11" s="1"/>
  <c r="E30" i="4"/>
  <c r="F57" i="11" s="1"/>
  <c r="F30" i="4"/>
  <c r="G57" i="11"/>
  <c r="D30" i="4"/>
  <c r="E57" i="11" s="1"/>
  <c r="H57" i="11"/>
  <c r="I57" i="11"/>
  <c r="J57" i="11"/>
  <c r="K57" i="11"/>
  <c r="H56" i="11"/>
  <c r="H55" i="11"/>
  <c r="K56" i="11"/>
  <c r="J56" i="11"/>
  <c r="I56" i="11"/>
  <c r="K55" i="11"/>
  <c r="J55" i="11"/>
  <c r="I55" i="11"/>
  <c r="H54" i="11"/>
  <c r="I54" i="11"/>
  <c r="J54" i="11"/>
  <c r="K54" i="11"/>
  <c r="I53" i="11"/>
  <c r="J53" i="11"/>
  <c r="K53" i="11"/>
  <c r="H53" i="11"/>
  <c r="H51" i="11"/>
  <c r="I51" i="11"/>
  <c r="J51" i="11"/>
  <c r="K51" i="11"/>
  <c r="I50" i="11"/>
  <c r="J50" i="11"/>
  <c r="K50" i="11"/>
  <c r="H50" i="11"/>
  <c r="K48" i="11"/>
  <c r="J48" i="11"/>
  <c r="I48" i="11"/>
  <c r="H48" i="11"/>
  <c r="K47" i="11"/>
  <c r="J47" i="11"/>
  <c r="I47" i="11"/>
  <c r="H47" i="11"/>
  <c r="K46" i="11"/>
  <c r="J46" i="11"/>
  <c r="I46" i="11"/>
  <c r="H46" i="11"/>
  <c r="H30" i="11"/>
  <c r="I30" i="11"/>
  <c r="J30" i="11"/>
  <c r="K30" i="11"/>
  <c r="H31" i="11"/>
  <c r="I31" i="11"/>
  <c r="J31" i="11"/>
  <c r="K31" i="11"/>
  <c r="I29" i="11"/>
  <c r="J29" i="11"/>
  <c r="K29" i="11"/>
  <c r="H29" i="11"/>
  <c r="H27" i="11"/>
  <c r="I27" i="11"/>
  <c r="J27" i="11"/>
  <c r="K27" i="11"/>
  <c r="I26" i="11"/>
  <c r="J26" i="11"/>
  <c r="K26" i="11"/>
  <c r="H26" i="11"/>
  <c r="I24" i="11"/>
  <c r="J24" i="11"/>
  <c r="K24" i="11"/>
  <c r="H24" i="11"/>
  <c r="H23" i="11"/>
  <c r="K23" i="11"/>
  <c r="J23" i="11"/>
  <c r="I23" i="11"/>
  <c r="K22" i="11"/>
  <c r="J22" i="11"/>
  <c r="I22" i="11"/>
  <c r="H22" i="11"/>
  <c r="H21" i="11"/>
  <c r="K21" i="11"/>
  <c r="J21" i="11"/>
  <c r="I21" i="11"/>
  <c r="K20" i="11"/>
  <c r="J20" i="11"/>
  <c r="I20" i="11"/>
  <c r="H20" i="11"/>
  <c r="K17" i="11"/>
  <c r="J17" i="11"/>
  <c r="I17" i="11"/>
  <c r="H17" i="11"/>
  <c r="H14" i="11"/>
  <c r="I14" i="11"/>
  <c r="J14" i="11"/>
  <c r="K14" i="11"/>
  <c r="H12" i="11"/>
  <c r="I12" i="11"/>
  <c r="J12" i="11"/>
  <c r="K12" i="11"/>
  <c r="H8" i="11"/>
  <c r="I8" i="11"/>
  <c r="J8" i="11"/>
  <c r="K8" i="11"/>
  <c r="F4" i="7"/>
  <c r="K4" i="7" s="1"/>
  <c r="E3" i="7"/>
  <c r="J3" i="7" s="1"/>
  <c r="E5" i="7"/>
  <c r="J5" i="7" s="1"/>
  <c r="D5" i="7"/>
  <c r="I5" i="7" s="1"/>
  <c r="D3" i="7"/>
  <c r="I3" i="7"/>
  <c r="B4" i="8"/>
  <c r="B4" i="9" s="1"/>
  <c r="F7" i="8"/>
  <c r="G5" i="11" s="1"/>
  <c r="E6" i="8"/>
  <c r="F4" i="11" s="1"/>
  <c r="D6" i="8"/>
  <c r="E4" i="11" s="1"/>
  <c r="E39" i="8"/>
  <c r="F19" i="11"/>
  <c r="F39" i="8"/>
  <c r="G19" i="11" s="1"/>
  <c r="D39" i="8"/>
  <c r="E19" i="11"/>
  <c r="F31" i="8"/>
  <c r="F35" i="8"/>
  <c r="G17" i="11" s="1"/>
  <c r="E31" i="8"/>
  <c r="E18" i="3" s="1"/>
  <c r="E35" i="8"/>
  <c r="F17" i="11" s="1"/>
  <c r="D35" i="8"/>
  <c r="E17" i="11" s="1"/>
  <c r="D31" i="8"/>
  <c r="E13" i="11" s="1"/>
  <c r="F6" i="10"/>
  <c r="F3" i="7" s="1"/>
  <c r="K3" i="7" s="1"/>
  <c r="D8" i="10"/>
  <c r="D17" i="10" s="1"/>
  <c r="D24" i="10" s="1"/>
  <c r="E8" i="10"/>
  <c r="E9" i="8" s="1"/>
  <c r="F8" i="10"/>
  <c r="D13" i="10"/>
  <c r="E13" i="10"/>
  <c r="E17" i="10" s="1"/>
  <c r="E24" i="10" s="1"/>
  <c r="E34" i="10" s="1"/>
  <c r="E50" i="10" s="1"/>
  <c r="E54" i="10" s="1"/>
  <c r="E57" i="10" s="1"/>
  <c r="J18" i="7" s="1"/>
  <c r="F13" i="10"/>
  <c r="F17" i="10" s="1"/>
  <c r="F24" i="10" s="1"/>
  <c r="F34" i="10" s="1"/>
  <c r="F50" i="10" s="1"/>
  <c r="F54" i="10" s="1"/>
  <c r="F57" i="10" s="1"/>
  <c r="K18" i="7" s="1"/>
  <c r="D25" i="10"/>
  <c r="D16" i="8" s="1"/>
  <c r="E25" i="10"/>
  <c r="F25" i="10"/>
  <c r="F16" i="8"/>
  <c r="D30" i="10"/>
  <c r="D36" i="8" s="1"/>
  <c r="E18" i="11" s="1"/>
  <c r="E30" i="10"/>
  <c r="E36" i="8" s="1"/>
  <c r="F18" i="11" s="1"/>
  <c r="F30" i="10"/>
  <c r="F36" i="8"/>
  <c r="G36" i="8" s="1"/>
  <c r="E35" i="10"/>
  <c r="F35" i="10"/>
  <c r="D44" i="10"/>
  <c r="E44" i="10"/>
  <c r="F44" i="10"/>
  <c r="D51" i="10"/>
  <c r="E51" i="10"/>
  <c r="F51" i="10"/>
  <c r="E41" i="9"/>
  <c r="F37" i="11" s="1"/>
  <c r="E38" i="9"/>
  <c r="F38" i="9"/>
  <c r="E44" i="9"/>
  <c r="F40" i="11" s="1"/>
  <c r="D44" i="9"/>
  <c r="E40" i="11" s="1"/>
  <c r="E43" i="9"/>
  <c r="F39" i="11" s="1"/>
  <c r="F43" i="9"/>
  <c r="D43" i="9"/>
  <c r="E39" i="11" s="1"/>
  <c r="D38" i="9"/>
  <c r="E35" i="9"/>
  <c r="E19" i="4"/>
  <c r="F49" i="11" s="1"/>
  <c r="F35" i="9"/>
  <c r="F19" i="4" s="1"/>
  <c r="D35" i="9"/>
  <c r="D19" i="4" s="1"/>
  <c r="E49" i="11" s="1"/>
  <c r="E33" i="9"/>
  <c r="F33" i="9"/>
  <c r="D33" i="9"/>
  <c r="E21" i="9"/>
  <c r="F21" i="9"/>
  <c r="D21" i="9"/>
  <c r="E14" i="9"/>
  <c r="E21" i="3"/>
  <c r="F25" i="11" s="1"/>
  <c r="F14" i="9"/>
  <c r="F21" i="3"/>
  <c r="G25" i="11" s="1"/>
  <c r="D14" i="9"/>
  <c r="D21" i="3" s="1"/>
  <c r="E25" i="11" s="1"/>
  <c r="E13" i="9"/>
  <c r="E11" i="3" s="1"/>
  <c r="F13" i="9"/>
  <c r="D13" i="9"/>
  <c r="D11" i="9" s="1"/>
  <c r="D10" i="9" s="1"/>
  <c r="E12" i="9"/>
  <c r="E10" i="3" s="1"/>
  <c r="F12" i="9"/>
  <c r="F10" i="3" s="1"/>
  <c r="D12" i="9"/>
  <c r="D9" i="7"/>
  <c r="E9" i="7"/>
  <c r="F9" i="7"/>
  <c r="D15" i="7"/>
  <c r="D14" i="7" s="1"/>
  <c r="E15" i="7"/>
  <c r="E14" i="7"/>
  <c r="F15" i="7"/>
  <c r="F14" i="7" s="1"/>
  <c r="D31" i="7"/>
  <c r="E31" i="7"/>
  <c r="E30" i="7"/>
  <c r="E27" i="7" s="1"/>
  <c r="E8" i="7" s="1"/>
  <c r="F31" i="7"/>
  <c r="I23" i="7"/>
  <c r="J23" i="7"/>
  <c r="K23" i="7"/>
  <c r="K21" i="7" s="1"/>
  <c r="I26" i="7"/>
  <c r="J26" i="7"/>
  <c r="K26" i="7"/>
  <c r="D41" i="7"/>
  <c r="E41" i="7"/>
  <c r="F41" i="7"/>
  <c r="D47" i="7"/>
  <c r="E47" i="7"/>
  <c r="F47" i="7"/>
  <c r="D51" i="7"/>
  <c r="E51" i="7"/>
  <c r="F51" i="7"/>
  <c r="I40" i="7"/>
  <c r="D39" i="9" s="1"/>
  <c r="I39" i="7"/>
  <c r="J40" i="7"/>
  <c r="K40" i="7"/>
  <c r="K39" i="7"/>
  <c r="D59" i="7"/>
  <c r="D58" i="7" s="1"/>
  <c r="E59" i="7"/>
  <c r="E58" i="7" s="1"/>
  <c r="F59" i="7"/>
  <c r="F22" i="9" s="1"/>
  <c r="I53" i="7"/>
  <c r="I49" i="7" s="1"/>
  <c r="J53" i="7"/>
  <c r="K53" i="7"/>
  <c r="K49" i="7" s="1"/>
  <c r="D69" i="7"/>
  <c r="D22" i="9" s="1"/>
  <c r="D68" i="7"/>
  <c r="E69" i="7"/>
  <c r="E68" i="7" s="1"/>
  <c r="F69" i="7"/>
  <c r="F68" i="7"/>
  <c r="D77" i="7"/>
  <c r="E77" i="7"/>
  <c r="F77" i="7"/>
  <c r="F76" i="7" s="1"/>
  <c r="F75" i="7" s="1"/>
  <c r="I64" i="7"/>
  <c r="I62" i="7" s="1"/>
  <c r="J64" i="7"/>
  <c r="J62" i="7" s="1"/>
  <c r="K64" i="7"/>
  <c r="K62" i="7"/>
  <c r="D82" i="7"/>
  <c r="E82" i="7"/>
  <c r="F82" i="7"/>
  <c r="D87" i="7"/>
  <c r="D24" i="9" s="1"/>
  <c r="E87" i="7"/>
  <c r="E24" i="9" s="1"/>
  <c r="F87" i="7"/>
  <c r="F24" i="9" s="1"/>
  <c r="H18" i="3"/>
  <c r="H31" i="8"/>
  <c r="I13" i="11" s="1"/>
  <c r="I18" i="3"/>
  <c r="I31" i="8" s="1"/>
  <c r="J13" i="11" s="1"/>
  <c r="J18" i="3"/>
  <c r="J31" i="8" s="1"/>
  <c r="K13" i="11" s="1"/>
  <c r="G18" i="3"/>
  <c r="G31" i="8" s="1"/>
  <c r="H13" i="11" s="1"/>
  <c r="H15" i="3"/>
  <c r="I15" i="3"/>
  <c r="J15" i="3"/>
  <c r="G15" i="3"/>
  <c r="H12" i="3"/>
  <c r="I12" i="3"/>
  <c r="J12" i="3"/>
  <c r="G12" i="3"/>
  <c r="F11" i="3"/>
  <c r="G11" i="3"/>
  <c r="H11" i="3" s="1"/>
  <c r="H13" i="9" s="1"/>
  <c r="G44" i="9"/>
  <c r="H40" i="11" s="1"/>
  <c r="E6" i="11"/>
  <c r="E28" i="4"/>
  <c r="D30" i="7"/>
  <c r="D27" i="7" s="1"/>
  <c r="E12" i="11"/>
  <c r="D29" i="8"/>
  <c r="E11" i="11" s="1"/>
  <c r="I44" i="7"/>
  <c r="F11" i="9"/>
  <c r="D10" i="3"/>
  <c r="J92" i="8"/>
  <c r="L104" i="8" s="1"/>
  <c r="G7" i="8" s="1"/>
  <c r="D7" i="9"/>
  <c r="D29" i="9" s="1"/>
  <c r="F9" i="8"/>
  <c r="G10" i="11"/>
  <c r="F28" i="4"/>
  <c r="G39" i="11"/>
  <c r="G43" i="9"/>
  <c r="D21" i="8"/>
  <c r="J49" i="7"/>
  <c r="H17" i="8"/>
  <c r="J6" i="11"/>
  <c r="F26" i="8"/>
  <c r="H39" i="11"/>
  <c r="H43" i="9"/>
  <c r="I39" i="11" s="1"/>
  <c r="I43" i="9"/>
  <c r="J39" i="11" s="1"/>
  <c r="G13" i="9"/>
  <c r="H9" i="8"/>
  <c r="F8" i="9"/>
  <c r="F5" i="4"/>
  <c r="I17" i="8"/>
  <c r="F21" i="8"/>
  <c r="G21" i="8" s="1"/>
  <c r="G20" i="8" s="1"/>
  <c r="F19" i="8"/>
  <c r="F29" i="8"/>
  <c r="G11" i="11" s="1"/>
  <c r="G6" i="11"/>
  <c r="F6" i="11"/>
  <c r="E12" i="4"/>
  <c r="F44" i="11" s="1"/>
  <c r="F8" i="4"/>
  <c r="L17" i="8"/>
  <c r="M7" i="11"/>
  <c r="G9" i="8"/>
  <c r="J9" i="8"/>
  <c r="J17" i="8"/>
  <c r="G17" i="8"/>
  <c r="G29" i="8"/>
  <c r="H11" i="11" s="1"/>
  <c r="F6" i="3" l="1"/>
  <c r="D10" i="4"/>
  <c r="E42" i="11" s="1"/>
  <c r="E35" i="11"/>
  <c r="D17" i="8"/>
  <c r="E8" i="11"/>
  <c r="G12" i="4"/>
  <c r="H12" i="4" s="1"/>
  <c r="I44" i="11" s="1"/>
  <c r="G44" i="11"/>
  <c r="G49" i="11"/>
  <c r="G19" i="4"/>
  <c r="G36" i="9" s="1"/>
  <c r="F22" i="4"/>
  <c r="G22" i="4" s="1"/>
  <c r="F34" i="9"/>
  <c r="F17" i="9"/>
  <c r="E76" i="7"/>
  <c r="E75" i="7" s="1"/>
  <c r="F13" i="11"/>
  <c r="D11" i="3"/>
  <c r="D9" i="3" s="1"/>
  <c r="D8" i="3" s="1"/>
  <c r="F10" i="9"/>
  <c r="D3" i="3"/>
  <c r="D57" i="7"/>
  <c r="D50" i="7" s="1"/>
  <c r="D25" i="9" s="1"/>
  <c r="F30" i="7"/>
  <c r="F27" i="7" s="1"/>
  <c r="E16" i="8"/>
  <c r="E17" i="8" s="1"/>
  <c r="E25" i="8" s="1"/>
  <c r="E11" i="4"/>
  <c r="F43" i="11" s="1"/>
  <c r="L9" i="8"/>
  <c r="L22" i="8" s="1"/>
  <c r="F8" i="7"/>
  <c r="E34" i="9"/>
  <c r="D18" i="3"/>
  <c r="J21" i="7"/>
  <c r="K9" i="8"/>
  <c r="G28" i="4"/>
  <c r="H44" i="9"/>
  <c r="G41" i="9"/>
  <c r="I38" i="7"/>
  <c r="D42" i="9" s="1"/>
  <c r="E38" i="11" s="1"/>
  <c r="I21" i="7"/>
  <c r="I20" i="7" s="1"/>
  <c r="E23" i="8"/>
  <c r="E26" i="8"/>
  <c r="E33" i="8" s="1"/>
  <c r="E27" i="8" s="1"/>
  <c r="D12" i="4"/>
  <c r="E44" i="11" s="1"/>
  <c r="D13" i="4"/>
  <c r="E45" i="11" s="1"/>
  <c r="E13" i="4"/>
  <c r="F45" i="11" s="1"/>
  <c r="F58" i="7"/>
  <c r="F57" i="7" s="1"/>
  <c r="G21" i="3"/>
  <c r="D8" i="4"/>
  <c r="D34" i="10"/>
  <c r="D50" i="10" s="1"/>
  <c r="D54" i="10" s="1"/>
  <c r="D57" i="10" s="1"/>
  <c r="I18" i="7" s="1"/>
  <c r="K17" i="8"/>
  <c r="D5" i="3"/>
  <c r="F5" i="7"/>
  <c r="K5" i="7" s="1"/>
  <c r="F6" i="8"/>
  <c r="F7" i="9" s="1"/>
  <c r="F29" i="9" s="1"/>
  <c r="D4" i="4"/>
  <c r="K8" i="7"/>
  <c r="F32" i="9"/>
  <c r="F30" i="9" s="1"/>
  <c r="G18" i="11"/>
  <c r="D8" i="7"/>
  <c r="I22" i="8"/>
  <c r="D34" i="9"/>
  <c r="D22" i="4"/>
  <c r="E52" i="11" s="1"/>
  <c r="G28" i="8"/>
  <c r="H10" i="11" s="1"/>
  <c r="H29" i="8"/>
  <c r="G8" i="4"/>
  <c r="G22" i="8"/>
  <c r="E32" i="11"/>
  <c r="K38" i="7"/>
  <c r="F13" i="4"/>
  <c r="F7" i="4"/>
  <c r="G7" i="11"/>
  <c r="H18" i="11"/>
  <c r="H36" i="8"/>
  <c r="G43" i="11"/>
  <c r="G11" i="4"/>
  <c r="H11" i="4" s="1"/>
  <c r="E32" i="9"/>
  <c r="E30" i="9" s="1"/>
  <c r="J8" i="7"/>
  <c r="F8" i="11"/>
  <c r="E22" i="9"/>
  <c r="G13" i="11"/>
  <c r="F18" i="3"/>
  <c r="H21" i="8"/>
  <c r="G10" i="3"/>
  <c r="F9" i="3"/>
  <c r="F8" i="3" s="1"/>
  <c r="D26" i="8"/>
  <c r="D25" i="8"/>
  <c r="G52" i="11"/>
  <c r="F39" i="9"/>
  <c r="F10" i="4" s="1"/>
  <c r="F95" i="7"/>
  <c r="G5" i="4"/>
  <c r="G8" i="8"/>
  <c r="G6" i="3"/>
  <c r="G8" i="9"/>
  <c r="G29" i="9" s="1"/>
  <c r="E17" i="9"/>
  <c r="H5" i="11"/>
  <c r="F50" i="7"/>
  <c r="F25" i="9" s="1"/>
  <c r="E11" i="9"/>
  <c r="E10" i="9" s="1"/>
  <c r="E15" i="9" s="1"/>
  <c r="E25" i="3" s="1"/>
  <c r="F28" i="11" s="1"/>
  <c r="N96" i="8"/>
  <c r="D76" i="7"/>
  <c r="D75" i="7" s="1"/>
  <c r="E39" i="9"/>
  <c r="E10" i="4" s="1"/>
  <c r="J39" i="7"/>
  <c r="J38" i="7" s="1"/>
  <c r="E42" i="9" s="1"/>
  <c r="F38" i="11" s="1"/>
  <c r="K20" i="7"/>
  <c r="E9" i="3"/>
  <c r="E8" i="3" s="1"/>
  <c r="F17" i="8"/>
  <c r="G8" i="11"/>
  <c r="E8" i="4"/>
  <c r="F11" i="11"/>
  <c r="J43" i="9"/>
  <c r="K22" i="8"/>
  <c r="E57" i="7"/>
  <c r="E50" i="7" s="1"/>
  <c r="I11" i="3"/>
  <c r="G9" i="11"/>
  <c r="G19" i="8"/>
  <c r="F33" i="8"/>
  <c r="F9" i="4"/>
  <c r="G32" i="11"/>
  <c r="E34" i="8"/>
  <c r="F16" i="11" s="1"/>
  <c r="D19" i="8"/>
  <c r="E9" i="11" s="1"/>
  <c r="E7" i="4"/>
  <c r="E2" i="4"/>
  <c r="H19" i="4"/>
  <c r="E7" i="11"/>
  <c r="D37" i="9"/>
  <c r="D7" i="4"/>
  <c r="J22" i="8"/>
  <c r="D9" i="8"/>
  <c r="D23" i="8" s="1"/>
  <c r="E19" i="8"/>
  <c r="F9" i="11" s="1"/>
  <c r="F37" i="8"/>
  <c r="F7" i="11"/>
  <c r="H22" i="8"/>
  <c r="D28" i="4"/>
  <c r="E7" i="9"/>
  <c r="E29" i="9" s="1"/>
  <c r="E5" i="3"/>
  <c r="E4" i="4"/>
  <c r="H43" i="11"/>
  <c r="I43" i="11"/>
  <c r="I11" i="4"/>
  <c r="I12" i="4"/>
  <c r="E34" i="11" l="1"/>
  <c r="D16" i="9"/>
  <c r="H37" i="11"/>
  <c r="H41" i="9"/>
  <c r="F15" i="11"/>
  <c r="D32" i="9"/>
  <c r="D30" i="9" s="1"/>
  <c r="D45" i="9" s="1"/>
  <c r="I8" i="7"/>
  <c r="I67" i="7" s="1"/>
  <c r="I44" i="9"/>
  <c r="I40" i="11"/>
  <c r="H28" i="4"/>
  <c r="F15" i="9"/>
  <c r="G4" i="11"/>
  <c r="E37" i="8"/>
  <c r="E38" i="8" s="1"/>
  <c r="E40" i="8" s="1"/>
  <c r="H21" i="3"/>
  <c r="H25" i="11"/>
  <c r="G14" i="9"/>
  <c r="H49" i="11"/>
  <c r="H44" i="11"/>
  <c r="F4" i="4"/>
  <c r="F5" i="3"/>
  <c r="N92" i="8"/>
  <c r="N93" i="8" s="1"/>
  <c r="N94" i="8" s="1"/>
  <c r="N95" i="8" s="1"/>
  <c r="G6" i="8" s="1"/>
  <c r="H4" i="11" s="1"/>
  <c r="E95" i="7"/>
  <c r="E25" i="9"/>
  <c r="F34" i="11" s="1"/>
  <c r="I21" i="8"/>
  <c r="H20" i="8"/>
  <c r="G25" i="9"/>
  <c r="G34" i="11"/>
  <c r="G7" i="4"/>
  <c r="H9" i="11"/>
  <c r="G18" i="8"/>
  <c r="H19" i="8"/>
  <c r="G35" i="11"/>
  <c r="D37" i="8"/>
  <c r="D38" i="8" s="1"/>
  <c r="D40" i="8" s="1"/>
  <c r="D33" i="8"/>
  <c r="E45" i="9"/>
  <c r="K43" i="9"/>
  <c r="K39" i="11"/>
  <c r="E37" i="9"/>
  <c r="F42" i="11"/>
  <c r="F35" i="11"/>
  <c r="E16" i="9"/>
  <c r="I29" i="8"/>
  <c r="H28" i="8"/>
  <c r="I10" i="11" s="1"/>
  <c r="H8" i="4"/>
  <c r="I11" i="11"/>
  <c r="J20" i="7"/>
  <c r="J67" i="7" s="1"/>
  <c r="I13" i="9"/>
  <c r="J11" i="3"/>
  <c r="G9" i="4"/>
  <c r="G41" i="11"/>
  <c r="D15" i="9"/>
  <c r="D95" i="7"/>
  <c r="D96" i="7" s="1"/>
  <c r="F34" i="8"/>
  <c r="G16" i="11" s="1"/>
  <c r="G15" i="11"/>
  <c r="F27" i="8"/>
  <c r="F38" i="8"/>
  <c r="F40" i="8" s="1"/>
  <c r="F25" i="8"/>
  <c r="G25" i="8" s="1"/>
  <c r="G9" i="3"/>
  <c r="H10" i="3"/>
  <c r="G12" i="9"/>
  <c r="I36" i="8"/>
  <c r="I18" i="11"/>
  <c r="G45" i="11"/>
  <c r="G13" i="4"/>
  <c r="E7" i="3"/>
  <c r="F32" i="11"/>
  <c r="E9" i="4"/>
  <c r="F41" i="11" s="1"/>
  <c r="F42" i="9"/>
  <c r="H36" i="9"/>
  <c r="I49" i="11"/>
  <c r="I19" i="4"/>
  <c r="H52" i="11"/>
  <c r="H22" i="4"/>
  <c r="F96" i="7"/>
  <c r="F16" i="9"/>
  <c r="E9" i="9"/>
  <c r="D9" i="4"/>
  <c r="E41" i="11" s="1"/>
  <c r="K67" i="7"/>
  <c r="J44" i="11"/>
  <c r="J12" i="4"/>
  <c r="J11" i="4"/>
  <c r="J43" i="11"/>
  <c r="G4" i="4" l="1"/>
  <c r="G5" i="3"/>
  <c r="F25" i="3"/>
  <c r="F9" i="9"/>
  <c r="F26" i="9" s="1"/>
  <c r="F46" i="9" s="1"/>
  <c r="I37" i="11"/>
  <c r="I41" i="9"/>
  <c r="I25" i="11"/>
  <c r="H14" i="9"/>
  <c r="I21" i="3"/>
  <c r="I28" i="4"/>
  <c r="J44" i="9"/>
  <c r="J40" i="11"/>
  <c r="H6" i="8"/>
  <c r="H5" i="3" s="1"/>
  <c r="G7" i="9"/>
  <c r="G28" i="9" s="1"/>
  <c r="D27" i="8"/>
  <c r="D34" i="8"/>
  <c r="E16" i="11" s="1"/>
  <c r="E15" i="11"/>
  <c r="H25" i="8"/>
  <c r="G24" i="8"/>
  <c r="G26" i="8" s="1"/>
  <c r="G33" i="8" s="1"/>
  <c r="H9" i="4"/>
  <c r="H41" i="11"/>
  <c r="H25" i="9"/>
  <c r="H34" i="11"/>
  <c r="G42" i="11"/>
  <c r="G10" i="4"/>
  <c r="I36" i="9"/>
  <c r="J49" i="11"/>
  <c r="J19" i="4"/>
  <c r="G38" i="11"/>
  <c r="G42" i="9"/>
  <c r="F37" i="9"/>
  <c r="F45" i="9" s="1"/>
  <c r="J29" i="8"/>
  <c r="I8" i="4"/>
  <c r="I28" i="8"/>
  <c r="J11" i="11"/>
  <c r="J21" i="8"/>
  <c r="I20" i="8"/>
  <c r="D25" i="3"/>
  <c r="D9" i="9"/>
  <c r="D26" i="9" s="1"/>
  <c r="D46" i="9" s="1"/>
  <c r="G8" i="3"/>
  <c r="G11" i="9"/>
  <c r="I19" i="8"/>
  <c r="I9" i="11"/>
  <c r="H18" i="8"/>
  <c r="H7" i="4"/>
  <c r="H13" i="4"/>
  <c r="H45" i="11"/>
  <c r="K68" i="7"/>
  <c r="K80" i="7"/>
  <c r="K78" i="7"/>
  <c r="V82" i="7" s="1"/>
  <c r="I52" i="11"/>
  <c r="I22" i="4"/>
  <c r="J18" i="11"/>
  <c r="J36" i="8"/>
  <c r="J13" i="9"/>
  <c r="K11" i="3"/>
  <c r="L39" i="11"/>
  <c r="L43" i="9"/>
  <c r="E96" i="7"/>
  <c r="I10" i="3"/>
  <c r="H9" i="3"/>
  <c r="H12" i="9"/>
  <c r="I78" i="7"/>
  <c r="T82" i="7" s="1"/>
  <c r="I68" i="7"/>
  <c r="I80" i="7"/>
  <c r="E26" i="9"/>
  <c r="E46" i="9" s="1"/>
  <c r="K43" i="11"/>
  <c r="K11" i="4"/>
  <c r="K12" i="4"/>
  <c r="K44" i="11"/>
  <c r="H4" i="4" l="1"/>
  <c r="H7" i="9"/>
  <c r="H28" i="9" s="1"/>
  <c r="I4" i="11"/>
  <c r="I6" i="8"/>
  <c r="K44" i="9"/>
  <c r="K40" i="11"/>
  <c r="J28" i="4"/>
  <c r="J37" i="11"/>
  <c r="J41" i="9"/>
  <c r="I14" i="9"/>
  <c r="J21" i="3"/>
  <c r="J25" i="11"/>
  <c r="G28" i="11"/>
  <c r="G25" i="3"/>
  <c r="F7" i="3"/>
  <c r="K36" i="8"/>
  <c r="K18" i="11"/>
  <c r="I34" i="11"/>
  <c r="I25" i="9"/>
  <c r="I12" i="9"/>
  <c r="J10" i="3"/>
  <c r="I9" i="3"/>
  <c r="J8" i="4"/>
  <c r="K29" i="8"/>
  <c r="K11" i="11"/>
  <c r="J28" i="8"/>
  <c r="K49" i="11"/>
  <c r="K19" i="4"/>
  <c r="J36" i="9"/>
  <c r="J10" i="11"/>
  <c r="H11" i="9"/>
  <c r="H8" i="3"/>
  <c r="I13" i="4"/>
  <c r="I45" i="11"/>
  <c r="J78" i="7"/>
  <c r="U82" i="7" s="1"/>
  <c r="W82" i="7" s="1"/>
  <c r="J68" i="7"/>
  <c r="J80" i="7"/>
  <c r="J22" i="4"/>
  <c r="J52" i="11"/>
  <c r="I9" i="4"/>
  <c r="I41" i="11"/>
  <c r="E28" i="11"/>
  <c r="D7" i="3"/>
  <c r="G27" i="8"/>
  <c r="G37" i="8" s="1"/>
  <c r="G38" i="8" s="1"/>
  <c r="G34" i="8"/>
  <c r="H16" i="11" s="1"/>
  <c r="H15" i="11"/>
  <c r="J9" i="11"/>
  <c r="J19" i="8"/>
  <c r="I7" i="4"/>
  <c r="I18" i="8"/>
  <c r="I25" i="8"/>
  <c r="H24" i="8"/>
  <c r="H26" i="8" s="1"/>
  <c r="H33" i="8" s="1"/>
  <c r="M39" i="11"/>
  <c r="J20" i="8"/>
  <c r="K21" i="8"/>
  <c r="H10" i="4"/>
  <c r="H42" i="11"/>
  <c r="K13" i="9"/>
  <c r="L11" i="3"/>
  <c r="L13" i="9" s="1"/>
  <c r="G10" i="9"/>
  <c r="G7" i="3"/>
  <c r="G9" i="9" s="1"/>
  <c r="H38" i="11"/>
  <c r="H42" i="9"/>
  <c r="L44" i="11"/>
  <c r="L12" i="4"/>
  <c r="M44" i="11" s="1"/>
  <c r="L43" i="11"/>
  <c r="L11" i="4"/>
  <c r="M43" i="11" s="1"/>
  <c r="I4" i="4" l="1"/>
  <c r="I7" i="9"/>
  <c r="I28" i="9" s="1"/>
  <c r="J6" i="8"/>
  <c r="J4" i="11"/>
  <c r="I5" i="3"/>
  <c r="H28" i="11"/>
  <c r="G15" i="9"/>
  <c r="H25" i="3"/>
  <c r="K37" i="11"/>
  <c r="K41" i="9"/>
  <c r="K25" i="11"/>
  <c r="J14" i="9"/>
  <c r="K21" i="3"/>
  <c r="K28" i="4"/>
  <c r="L44" i="9"/>
  <c r="L40" i="11"/>
  <c r="G39" i="8"/>
  <c r="H19" i="11" s="1"/>
  <c r="I8" i="3"/>
  <c r="I11" i="9"/>
  <c r="I42" i="9"/>
  <c r="I38" i="11"/>
  <c r="H27" i="8"/>
  <c r="H37" i="8" s="1"/>
  <c r="H38" i="8" s="1"/>
  <c r="I15" i="11"/>
  <c r="H34" i="8"/>
  <c r="I16" i="11" s="1"/>
  <c r="J18" i="8"/>
  <c r="J7" i="4"/>
  <c r="K19" i="8"/>
  <c r="K9" i="11"/>
  <c r="J45" i="11"/>
  <c r="J13" i="4"/>
  <c r="K10" i="11"/>
  <c r="J12" i="9"/>
  <c r="J9" i="3"/>
  <c r="K10" i="3"/>
  <c r="K36" i="9"/>
  <c r="L19" i="4"/>
  <c r="L49" i="11"/>
  <c r="I24" i="8"/>
  <c r="I26" i="8" s="1"/>
  <c r="I33" i="8" s="1"/>
  <c r="J25" i="8"/>
  <c r="J9" i="4"/>
  <c r="J41" i="11"/>
  <c r="H7" i="3"/>
  <c r="H9" i="9" s="1"/>
  <c r="H10" i="9"/>
  <c r="K8" i="4"/>
  <c r="K28" i="8"/>
  <c r="L29" i="8"/>
  <c r="L11" i="11"/>
  <c r="J25" i="9"/>
  <c r="J34" i="11"/>
  <c r="I10" i="4"/>
  <c r="I42" i="11"/>
  <c r="K22" i="4"/>
  <c r="K52" i="11"/>
  <c r="L21" i="8"/>
  <c r="L20" i="8" s="1"/>
  <c r="K20" i="8"/>
  <c r="L18" i="11"/>
  <c r="L36" i="8"/>
  <c r="M18" i="11" s="1"/>
  <c r="J7" i="9" l="1"/>
  <c r="J28" i="9" s="1"/>
  <c r="J4" i="4"/>
  <c r="K6" i="8"/>
  <c r="J5" i="3"/>
  <c r="K4" i="11"/>
  <c r="L37" i="11"/>
  <c r="L41" i="9"/>
  <c r="M37" i="11" s="1"/>
  <c r="M40" i="11"/>
  <c r="L28" i="4"/>
  <c r="I25" i="3"/>
  <c r="H15" i="9"/>
  <c r="I28" i="11"/>
  <c r="L25" i="11"/>
  <c r="K14" i="9"/>
  <c r="L21" i="3"/>
  <c r="L10" i="11"/>
  <c r="K13" i="4"/>
  <c r="K45" i="11"/>
  <c r="J10" i="4"/>
  <c r="J42" i="11"/>
  <c r="J42" i="9"/>
  <c r="J38" i="11"/>
  <c r="H39" i="8"/>
  <c r="I19" i="11" s="1"/>
  <c r="K12" i="9"/>
  <c r="L10" i="3"/>
  <c r="K9" i="3"/>
  <c r="K18" i="8"/>
  <c r="K7" i="4"/>
  <c r="L19" i="8"/>
  <c r="L9" i="11"/>
  <c r="K41" i="11"/>
  <c r="K9" i="4"/>
  <c r="J8" i="3"/>
  <c r="J11" i="9"/>
  <c r="I10" i="9"/>
  <c r="M49" i="11"/>
  <c r="L36" i="9"/>
  <c r="K25" i="9"/>
  <c r="K34" i="11"/>
  <c r="L52" i="11"/>
  <c r="L22" i="4"/>
  <c r="M52" i="11" s="1"/>
  <c r="K25" i="8"/>
  <c r="J24" i="8"/>
  <c r="J26" i="8" s="1"/>
  <c r="J33" i="8" s="1"/>
  <c r="G40" i="8"/>
  <c r="L28" i="8"/>
  <c r="M11" i="11"/>
  <c r="L8" i="4"/>
  <c r="I34" i="8"/>
  <c r="J16" i="11" s="1"/>
  <c r="J15" i="11"/>
  <c r="I27" i="8"/>
  <c r="I37" i="8" s="1"/>
  <c r="I38" i="8" s="1"/>
  <c r="K4" i="4" l="1"/>
  <c r="L6" i="8"/>
  <c r="K7" i="9"/>
  <c r="K28" i="9" s="1"/>
  <c r="L4" i="11"/>
  <c r="K5" i="3"/>
  <c r="I15" i="9"/>
  <c r="J28" i="11"/>
  <c r="J25" i="3"/>
  <c r="I7" i="3"/>
  <c r="I9" i="9" s="1"/>
  <c r="M25" i="11"/>
  <c r="L14" i="9"/>
  <c r="L9" i="4"/>
  <c r="M41" i="11" s="1"/>
  <c r="L41" i="11"/>
  <c r="L7" i="4"/>
  <c r="M9" i="11"/>
  <c r="L18" i="8"/>
  <c r="H40" i="8"/>
  <c r="M10" i="11"/>
  <c r="J34" i="8"/>
  <c r="K16" i="11" s="1"/>
  <c r="K15" i="11"/>
  <c r="J27" i="8"/>
  <c r="J37" i="8" s="1"/>
  <c r="J38" i="8" s="1"/>
  <c r="I39" i="8"/>
  <c r="J19" i="11" s="1"/>
  <c r="I40" i="8"/>
  <c r="K24" i="8"/>
  <c r="K26" i="8" s="1"/>
  <c r="K33" i="8" s="1"/>
  <c r="L25" i="8"/>
  <c r="L24" i="8" s="1"/>
  <c r="L26" i="8" s="1"/>
  <c r="L33" i="8" s="1"/>
  <c r="K38" i="11"/>
  <c r="K42" i="9"/>
  <c r="L34" i="11"/>
  <c r="L25" i="9"/>
  <c r="M34" i="11" s="1"/>
  <c r="L13" i="4"/>
  <c r="M45" i="11" s="1"/>
  <c r="L45" i="11"/>
  <c r="K11" i="9"/>
  <c r="K8" i="3"/>
  <c r="J7" i="3"/>
  <c r="J9" i="9" s="1"/>
  <c r="J10" i="9"/>
  <c r="L12" i="9"/>
  <c r="L9" i="3"/>
  <c r="K10" i="4"/>
  <c r="K42" i="11"/>
  <c r="L4" i="4" l="1"/>
  <c r="L5" i="3"/>
  <c r="M4" i="11"/>
  <c r="L7" i="9"/>
  <c r="L28" i="9" s="1"/>
  <c r="K28" i="11"/>
  <c r="K25" i="3"/>
  <c r="J15" i="9"/>
  <c r="L34" i="8"/>
  <c r="M16" i="11" s="1"/>
  <c r="M15" i="11"/>
  <c r="L27" i="8"/>
  <c r="L37" i="8" s="1"/>
  <c r="L38" i="8" s="1"/>
  <c r="L10" i="4"/>
  <c r="M42" i="11" s="1"/>
  <c r="L42" i="11"/>
  <c r="L15" i="11"/>
  <c r="K34" i="8"/>
  <c r="L16" i="11" s="1"/>
  <c r="K27" i="8"/>
  <c r="K37" i="8" s="1"/>
  <c r="K38" i="8" s="1"/>
  <c r="K10" i="9"/>
  <c r="K7" i="3"/>
  <c r="K9" i="9" s="1"/>
  <c r="L11" i="9"/>
  <c r="L8" i="3"/>
  <c r="L42" i="9"/>
  <c r="M38" i="11" s="1"/>
  <c r="L38" i="11"/>
  <c r="J39" i="8"/>
  <c r="K19" i="11" s="1"/>
  <c r="J40" i="8" l="1"/>
  <c r="K15" i="9"/>
  <c r="L25" i="3"/>
  <c r="L28" i="11"/>
  <c r="K39" i="8"/>
  <c r="L19" i="11" s="1"/>
  <c r="L39" i="8"/>
  <c r="M19" i="11" s="1"/>
  <c r="L40" i="8"/>
  <c r="L10" i="9"/>
  <c r="L7" i="3"/>
  <c r="L9" i="9" s="1"/>
  <c r="L15" i="9" l="1"/>
  <c r="M28" i="11"/>
  <c r="K40" i="8"/>
</calcChain>
</file>

<file path=xl/sharedStrings.xml><?xml version="1.0" encoding="utf-8"?>
<sst xmlns="http://schemas.openxmlformats.org/spreadsheetml/2006/main" count="657" uniqueCount="496">
  <si>
    <t>LP</t>
  </si>
  <si>
    <t>Wyszczególnienie</t>
  </si>
  <si>
    <t>okres ubiegły w zł</t>
  </si>
  <si>
    <t>okres bieżący w zł</t>
  </si>
  <si>
    <t>1a</t>
  </si>
  <si>
    <t>1b</t>
  </si>
  <si>
    <t>Przychody inne</t>
  </si>
  <si>
    <t>Przychody razem (1+2)</t>
  </si>
  <si>
    <t>4a</t>
  </si>
  <si>
    <t>4b</t>
  </si>
  <si>
    <t>amortyzacja</t>
  </si>
  <si>
    <t>Podatek dochodowy</t>
  </si>
  <si>
    <t>nie dotyczy</t>
  </si>
  <si>
    <t>styczeń-marzec</t>
  </si>
  <si>
    <t>kwiecień-grudzień</t>
  </si>
  <si>
    <t>lipiec-grudzień</t>
  </si>
  <si>
    <t>październik-grudzień</t>
  </si>
  <si>
    <t>styczeń-grudzień</t>
  </si>
  <si>
    <t>styczeń-czerwiec</t>
  </si>
  <si>
    <t>styczeń-wrzesień</t>
  </si>
  <si>
    <t>okresy prognozy</t>
  </si>
  <si>
    <t>Nazwa firmy:</t>
  </si>
  <si>
    <t>Formularz uproszczonego bilansu</t>
  </si>
  <si>
    <t>Aktywa</t>
  </si>
  <si>
    <t>okres ubiegły</t>
  </si>
  <si>
    <t>okres bieżący</t>
  </si>
  <si>
    <t>Aktywa trwałe (2+5)</t>
  </si>
  <si>
    <t>Rzeczowe aktywa trwałe(3+4)</t>
  </si>
  <si>
    <t>Środki trwałe ogółem(3a+3b), z tego</t>
  </si>
  <si>
    <t>3a</t>
  </si>
  <si>
    <t>grunty</t>
  </si>
  <si>
    <t>3b</t>
  </si>
  <si>
    <t>pozostałe środki trwałe</t>
  </si>
  <si>
    <t>Środki trwałe w budowie</t>
  </si>
  <si>
    <t>Inne aktywa trwałe/w tym np. udzielone pożyczki długoterminowe/</t>
  </si>
  <si>
    <t>Zapasy razem</t>
  </si>
  <si>
    <t>7a</t>
  </si>
  <si>
    <t>zapasy towarów</t>
  </si>
  <si>
    <t>7b</t>
  </si>
  <si>
    <t>zapasy wyrobów gotowych</t>
  </si>
  <si>
    <t>7c</t>
  </si>
  <si>
    <t>7d</t>
  </si>
  <si>
    <t>Należności krótkoterminowe od odbiorców</t>
  </si>
  <si>
    <t>Środki pieniężne</t>
  </si>
  <si>
    <t>Pasywa</t>
  </si>
  <si>
    <t>inne zobowiązania krótkoterminowe</t>
  </si>
  <si>
    <t>Projekcje dotyczące zmian w aktywach trwałych</t>
  </si>
  <si>
    <t>dane finansowe za okres</t>
  </si>
  <si>
    <t>Dane rzeczywiste</t>
  </si>
  <si>
    <t>Założenia do projekcji</t>
  </si>
  <si>
    <t xml:space="preserve">a) grunty </t>
  </si>
  <si>
    <t>b)pozostałe środki trwałe</t>
  </si>
  <si>
    <t>Środki trwałe -                       zbycie , z tego</t>
  </si>
  <si>
    <t>Środki trwałe -                       nabycie / brutto/ , z tego</t>
  </si>
  <si>
    <t>3c</t>
  </si>
  <si>
    <t xml:space="preserve">Środki trwałe w budowie           /stan netto/, </t>
  </si>
  <si>
    <t>5a</t>
  </si>
  <si>
    <t>5b</t>
  </si>
  <si>
    <t xml:space="preserve">  Inne aktywa trwałe -                   nabycie/zwiekszenie</t>
  </si>
  <si>
    <t>5c</t>
  </si>
  <si>
    <t xml:space="preserve">Środki trwałe - stan netto /po umorzeniu/ </t>
  </si>
  <si>
    <t xml:space="preserve">  Inne aktywa trwałe -                    zbycie/zmniejszenie</t>
  </si>
  <si>
    <t>Inne aktywa trwałe -                                 amortyzacja</t>
  </si>
  <si>
    <t>Środki trwałe -                                     amortyzacja</t>
  </si>
  <si>
    <t>Lp</t>
  </si>
  <si>
    <t>zobowiązania pozabilansowe/np.. poręczenia/- stan</t>
  </si>
  <si>
    <t>wpłaty gotówkowe włascicieli w danym  okresie</t>
  </si>
  <si>
    <t>wpływ dotacji w  danym okresie</t>
  </si>
  <si>
    <t>w tym przeterminowane</t>
  </si>
  <si>
    <t xml:space="preserve"> inne zobowiązania  długoterminowe  / w tym leasing finansowy /- stan zobowiązania na koniec okresu</t>
  </si>
  <si>
    <t>kredyty długoterminowe dotychczasowe razem  - stan</t>
  </si>
  <si>
    <t>Dane  o zobowiązaniach długoterminowych</t>
  </si>
  <si>
    <t>odsetki od kredytów, pozyczek dotychczasowych</t>
  </si>
  <si>
    <t>Dane  o planowanych wskaźnikach /relacjach</t>
  </si>
  <si>
    <t>wsk cyklu nalezności od odbiorców w dniach - po ilu dniach (średnio) płacą odbiorcy</t>
  </si>
  <si>
    <t>wsk cyklu zobow wobec  dostawców w dniach/ w odniesieniu do zakupów/ - po ilu dnich  (średnio) trzeba zapłacić dostawcy</t>
  </si>
  <si>
    <t xml:space="preserve">wskaźnik rotacji zapasów produktów(wyrobów gotowych)  w dniach - ile dni (średnio) leżą  w magazynie zapasy wyrobów gotowych </t>
  </si>
  <si>
    <t>Dane  o planowanych zmianach  niektórych innych  zobowiązań</t>
  </si>
  <si>
    <t>proszę wypełniać tylko białe pola</t>
  </si>
  <si>
    <t>w zł.</t>
  </si>
  <si>
    <t>Dane o zmianach kapitału własnego</t>
  </si>
  <si>
    <t>10a</t>
  </si>
  <si>
    <t>10b</t>
  </si>
  <si>
    <t xml:space="preserve">okres ubiegły </t>
  </si>
  <si>
    <t>Dane pozostałe</t>
  </si>
  <si>
    <t xml:space="preserve">inne pasywa - np.. pobrane zaliczki na poczet przyszłych dostaw - stan </t>
  </si>
  <si>
    <t>wnioskowana planowana pożyczka - kwota wypłaty w danym okresie</t>
  </si>
  <si>
    <t>planowane inne kredyty i pozyczki - łączna kwota  wypłat  w danym okresie</t>
  </si>
  <si>
    <t xml:space="preserve">spłaty rat kapitałowych leasingu finansowego i innych zobowiązań- w danym okresie </t>
  </si>
  <si>
    <t>zaciągniecie  zobowiązań  z tytułu leasingu finansowego i innych zobowiązań długoterminowych- w danym okresie</t>
  </si>
  <si>
    <t>otrzymanie transzy  kredytu  długoterminowego w danym  okresie</t>
  </si>
  <si>
    <t>wymagana spłata kredytów dotychczasowych długoterminowych  w  danym okresie</t>
  </si>
  <si>
    <t>N</t>
  </si>
  <si>
    <t>POZOSTAŁE OBOWIĄZKOWE ZMNIEJSZENIA ZYSKU (ZWIĘKSZENIA STRATY)</t>
  </si>
  <si>
    <t>M</t>
  </si>
  <si>
    <t>PODATEK DOCHODOWY</t>
  </si>
  <si>
    <t>L</t>
  </si>
  <si>
    <t>K</t>
  </si>
  <si>
    <t>Straty nadzwyczajne</t>
  </si>
  <si>
    <t>Zyski nadzwyczajne</t>
  </si>
  <si>
    <t>J</t>
  </si>
  <si>
    <t>I</t>
  </si>
  <si>
    <t>KOSZTY  FINANSOWE</t>
  </si>
  <si>
    <t>H</t>
  </si>
  <si>
    <t>PRZYCHODY   FINANSOWE</t>
  </si>
  <si>
    <t>G</t>
  </si>
  <si>
    <t>F</t>
  </si>
  <si>
    <t>Inne koszty operacyjne</t>
  </si>
  <si>
    <t>Aktualizacja wartości aktywów niefinansowych</t>
  </si>
  <si>
    <t>Strata ze zbycia niefinansowych aktywów trwałych</t>
  </si>
  <si>
    <t>POZOSTAŁE KOSZTY OPERACYJNE</t>
  </si>
  <si>
    <t>E</t>
  </si>
  <si>
    <t>Inne przychody operacyjne</t>
  </si>
  <si>
    <t>Dotacje</t>
  </si>
  <si>
    <t>POZOSTAŁE  PRZYCHODY  OPERACYJNE</t>
  </si>
  <si>
    <t>D</t>
  </si>
  <si>
    <t>C</t>
  </si>
  <si>
    <t>Wartość sprzedanych towarów i materiałów</t>
  </si>
  <si>
    <t>Pozostałe koszty rodzajowe</t>
  </si>
  <si>
    <t>Ubezpieczenia społeczne i inne świadczenia</t>
  </si>
  <si>
    <t>Wynagrodzenia</t>
  </si>
  <si>
    <t>Amortyzacja</t>
  </si>
  <si>
    <t>B</t>
  </si>
  <si>
    <t>A</t>
  </si>
  <si>
    <t>Poz.</t>
  </si>
  <si>
    <t>Różnica A - P</t>
  </si>
  <si>
    <t>S U M A     A K T Y W Ó W</t>
  </si>
  <si>
    <t xml:space="preserve">Krótkoterminowe rozliczenia międzyokresowe </t>
  </si>
  <si>
    <t>IV.</t>
  </si>
  <si>
    <t>2. Inne inwestycje krótkoterminowe</t>
  </si>
  <si>
    <t xml:space="preserve">    inne aktywa pieniężne</t>
  </si>
  <si>
    <t xml:space="preserve">    inne środki pieniężne (lokaty bankowe)</t>
  </si>
  <si>
    <t xml:space="preserve">    środki pieniężne w kasie i na rachunkach</t>
  </si>
  <si>
    <t>c) środki pieniężne i inne aktywa pieniężne</t>
  </si>
  <si>
    <t xml:space="preserve">     inne krótkoterminowe aktywa finansowe</t>
  </si>
  <si>
    <t xml:space="preserve">     udzielone pożyczki </t>
  </si>
  <si>
    <t xml:space="preserve">     inne papiery wartościowe</t>
  </si>
  <si>
    <t xml:space="preserve">     udziały lub akcje </t>
  </si>
  <si>
    <t>Ostrzezenia, błędy</t>
  </si>
  <si>
    <t>b) w pozostałych jednostkach</t>
  </si>
  <si>
    <t>S U M A     P A S Y W Ó W</t>
  </si>
  <si>
    <t xml:space="preserve">     - krótkoterminowe</t>
  </si>
  <si>
    <t xml:space="preserve">    -  długoterminowe</t>
  </si>
  <si>
    <t>2. Inne rozliczenia międzyokresowe</t>
  </si>
  <si>
    <t>a) w jednostkach powiązanych</t>
  </si>
  <si>
    <t>1. Ujemna wartość firmy</t>
  </si>
  <si>
    <t>1. Krótkoterminowe aktywa finansowe</t>
  </si>
  <si>
    <t>Rozliczenia międzyokresowe</t>
  </si>
  <si>
    <t>Inwestycje krótkoterminowe</t>
  </si>
  <si>
    <t>III.</t>
  </si>
  <si>
    <t>3. Fundusze specjalne</t>
  </si>
  <si>
    <t>d)  dochodzone na drodze sądowej</t>
  </si>
  <si>
    <t>i) inne zobowiązania</t>
  </si>
  <si>
    <t xml:space="preserve">c)  inne </t>
  </si>
  <si>
    <t>h) zobowiązania z tytułu wynagrodzeń</t>
  </si>
  <si>
    <t>b)  z tyt.podatków, dotacji, ceł, ubezpieczeń społecznych,zdrowotnych oraz innych świadczeń</t>
  </si>
  <si>
    <t>g)z tyt.podatków,ceł,ubezp.i in. świadczeń</t>
  </si>
  <si>
    <t xml:space="preserve">     - powyżej 12 miesięcy</t>
  </si>
  <si>
    <t>f) zobowiązania wekslowe</t>
  </si>
  <si>
    <t xml:space="preserve">     - do 12 miesięcy</t>
  </si>
  <si>
    <t>e) zaliczki otrzymane na dostawy</t>
  </si>
  <si>
    <t>a)  z tytułu dostaw i usług, o okresie spłaty:</t>
  </si>
  <si>
    <t xml:space="preserve">    - powyżej 12 miesięcy</t>
  </si>
  <si>
    <t xml:space="preserve">    - do 12 miesięcy</t>
  </si>
  <si>
    <t>b) inne</t>
  </si>
  <si>
    <t>d)z tyt.dostaw i usług,o okresie wymagaln.:</t>
  </si>
  <si>
    <t>c) inne zobowiązania finansowe</t>
  </si>
  <si>
    <t>b)z tyt.emisji dłużn. papierów wartościow.</t>
  </si>
  <si>
    <t>a) kredyty i pożyczki</t>
  </si>
  <si>
    <t>1. Należności od jednostek powiązanych</t>
  </si>
  <si>
    <t>2. Wobec pozostałych jednostek</t>
  </si>
  <si>
    <t>Należności krótkoterminowe</t>
  </si>
  <si>
    <t>II.</t>
  </si>
  <si>
    <t>5. Zaliczki na  dostawy</t>
  </si>
  <si>
    <t>4. Towary</t>
  </si>
  <si>
    <t>3. Produkty gotowe</t>
  </si>
  <si>
    <t>a)z tyt.dostaw i usług,o okresie wymagaln.:</t>
  </si>
  <si>
    <t>2. Półprodukty i produkty w toku</t>
  </si>
  <si>
    <t>1. Wobec jednostek powiązanych</t>
  </si>
  <si>
    <t>1. Materiały</t>
  </si>
  <si>
    <t>Zapasy</t>
  </si>
  <si>
    <t>I.</t>
  </si>
  <si>
    <t xml:space="preserve">Zobowiązania krótkoterminowe </t>
  </si>
  <si>
    <t>AKTYWA OBROTOWE</t>
  </si>
  <si>
    <t>B.</t>
  </si>
  <si>
    <t>d) inne</t>
  </si>
  <si>
    <t>1. Aktywa z tyt.odroczonego podatku dochod.</t>
  </si>
  <si>
    <t>b)  z tytułu emisji dłużn. papierów wartośc.</t>
  </si>
  <si>
    <t>Długoterminowe rozliczenia międzyokresowe</t>
  </si>
  <si>
    <t>V.</t>
  </si>
  <si>
    <t>4. Inne inwestycje długoterminowe</t>
  </si>
  <si>
    <t xml:space="preserve">       inne długoterminowe aktywa finansowe</t>
  </si>
  <si>
    <t xml:space="preserve">       udzielone pożyczki </t>
  </si>
  <si>
    <t xml:space="preserve">       inne papiery wartościowe</t>
  </si>
  <si>
    <t>Zobowiązania długoterminowe</t>
  </si>
  <si>
    <t xml:space="preserve">       udziały lub akcje</t>
  </si>
  <si>
    <t xml:space="preserve">   -  krótkoterminowe</t>
  </si>
  <si>
    <t xml:space="preserve">   -  długoterminowe</t>
  </si>
  <si>
    <t>3. Pozostałe rezerwy</t>
  </si>
  <si>
    <t xml:space="preserve">   -  krótkoterminowa</t>
  </si>
  <si>
    <t xml:space="preserve">   -  długoterminowa</t>
  </si>
  <si>
    <t>2. Rezerwa na świadczenia emerytalne i podobne</t>
  </si>
  <si>
    <t xml:space="preserve">  a) w jednostkach powiązanych</t>
  </si>
  <si>
    <t>1. Rezerwy z tytułu odroczonego podatku dochodowego</t>
  </si>
  <si>
    <t>3. Długoterminowe aktywa finansowe</t>
  </si>
  <si>
    <t>2. Wartości niematerialne i prawne</t>
  </si>
  <si>
    <t>Rezerwy na zobowiązania</t>
  </si>
  <si>
    <t>1. Nieruchomości</t>
  </si>
  <si>
    <t>Inwestycje długoterminowe</t>
  </si>
  <si>
    <t>ZOBOWIĄZANIA I REZERWY NA ZOBOWIĄZANIA</t>
  </si>
  <si>
    <t>1. Od jednostek powiązanych</t>
  </si>
  <si>
    <t>Należności długoterminowe</t>
  </si>
  <si>
    <t>Odpisy z zysku netto w ciągu roku /wielkość ujemna/</t>
  </si>
  <si>
    <t>3. Zaliczki na środki trwałe w budowie</t>
  </si>
  <si>
    <t>2. Środki trwałe w budowie</t>
  </si>
  <si>
    <t>Zysk /Strata/ netto  za rok obrotowy</t>
  </si>
  <si>
    <t>e) inne środki trwałe</t>
  </si>
  <si>
    <t>d) środki transportu</t>
  </si>
  <si>
    <t>Zysk /Strata/ z lat ubiegłych</t>
  </si>
  <si>
    <t>VII.</t>
  </si>
  <si>
    <t>c) urządzenia techniczne i maszyny</t>
  </si>
  <si>
    <t>b) budynki, lokale, obiekty</t>
  </si>
  <si>
    <t>Pozostałe kapitały /fundusze/ rezerwowe</t>
  </si>
  <si>
    <t>VI.</t>
  </si>
  <si>
    <t>a) grunty (w tym prawo wieczyst. Użytkow. gruntu)</t>
  </si>
  <si>
    <t>1.Środki trwałe</t>
  </si>
  <si>
    <t>Rzeczowe aktywa trwałe</t>
  </si>
  <si>
    <t>4.  Zaliczki na wartości niematerialne i prawne</t>
  </si>
  <si>
    <t xml:space="preserve">  </t>
  </si>
  <si>
    <t>3.  Inne wartości niematerialne i prawne</t>
  </si>
  <si>
    <t>2.  Wartość firmy</t>
  </si>
  <si>
    <t>1.  Koszty zakończonych  prac rozwojowych</t>
  </si>
  <si>
    <t>Kapitał / fundusz / podstawowy</t>
  </si>
  <si>
    <t>Wartości niematerialne i prawne</t>
  </si>
  <si>
    <t>KAPITAŁ /FUNDUSZ/ WŁASNY</t>
  </si>
  <si>
    <t>AKTYWA TRWAŁE</t>
  </si>
  <si>
    <t>A.</t>
  </si>
  <si>
    <t>P A S Y W A</t>
  </si>
  <si>
    <t>AKTYWA</t>
  </si>
  <si>
    <t>na dzień</t>
  </si>
  <si>
    <t xml:space="preserve">             na dzień </t>
  </si>
  <si>
    <t xml:space="preserve">       B    I    L    A   N    S               firmy </t>
  </si>
  <si>
    <t>zaliczki na dostawy</t>
  </si>
  <si>
    <t>przychody z działalności handlowej</t>
  </si>
  <si>
    <t>przychody z działalnosci  produkcyjnej i/lub usługowej</t>
  </si>
  <si>
    <t>czas funkcjonowania w okresie  w dniach</t>
  </si>
  <si>
    <t>wynagrodzenia i ubezpieczenia społeczne</t>
  </si>
  <si>
    <t xml:space="preserve">Uproszczony rachunek zysków i strat             </t>
  </si>
  <si>
    <t>Dane historyczne</t>
  </si>
  <si>
    <t>Dane  prognozowane</t>
  </si>
  <si>
    <t>A-P</t>
  </si>
  <si>
    <r>
      <t xml:space="preserve">Suma pasywów </t>
    </r>
    <r>
      <rPr>
        <b/>
        <sz val="8"/>
        <rFont val="Arial"/>
        <family val="2"/>
        <charset val="238"/>
      </rPr>
      <t>(12+16+19+24)</t>
    </r>
  </si>
  <si>
    <t>Inne pasywa dugoterminowe</t>
  </si>
  <si>
    <t>Inne pasywa krótkoterminowe</t>
  </si>
  <si>
    <t>Podatki / np.. VAT/ i ZUS</t>
  </si>
  <si>
    <t>Z tytułu dostaw i usług</t>
  </si>
  <si>
    <t>Kredyty i pożyczki</t>
  </si>
  <si>
    <r>
      <t xml:space="preserve">Zobowiązania krótkoterminowe </t>
    </r>
    <r>
      <rPr>
        <b/>
        <sz val="8"/>
        <rFont val="Arial"/>
        <family val="2"/>
        <charset val="238"/>
      </rPr>
      <t>(20+21+22+23)</t>
    </r>
  </si>
  <si>
    <t>Inne długoterminowe</t>
  </si>
  <si>
    <r>
      <t xml:space="preserve">Zobowiązania długoterminowe </t>
    </r>
    <r>
      <rPr>
        <b/>
        <sz val="8"/>
        <rFont val="Arial"/>
        <family val="2"/>
        <charset val="238"/>
      </rPr>
      <t>(17+18)</t>
    </r>
  </si>
  <si>
    <t>wynik(zysk +,strata -)</t>
  </si>
  <si>
    <r>
      <t xml:space="preserve">Kapitały własne </t>
    </r>
    <r>
      <rPr>
        <b/>
        <sz val="8"/>
        <rFont val="Arial"/>
        <family val="2"/>
        <charset val="238"/>
      </rPr>
      <t>(13+14+15)</t>
    </r>
  </si>
  <si>
    <r>
      <t xml:space="preserve">Suma aktywów </t>
    </r>
    <r>
      <rPr>
        <b/>
        <sz val="8"/>
        <rFont val="Arial"/>
        <family val="2"/>
        <charset val="238"/>
      </rPr>
      <t>(1+6)</t>
    </r>
  </si>
  <si>
    <t xml:space="preserve">zapasy surowców  i materiałów </t>
  </si>
  <si>
    <r>
      <t xml:space="preserve">Aktywa obrotowe </t>
    </r>
    <r>
      <rPr>
        <b/>
        <sz val="8"/>
        <rFont val="Arial"/>
        <family val="2"/>
        <charset val="238"/>
      </rPr>
      <t>(7+8+9+10)</t>
    </r>
  </si>
  <si>
    <r>
      <t xml:space="preserve">Aktywa trwałe </t>
    </r>
    <r>
      <rPr>
        <b/>
        <sz val="8"/>
        <rFont val="Arial"/>
        <family val="2"/>
        <charset val="238"/>
      </rPr>
      <t>(2+5)</t>
    </r>
  </si>
  <si>
    <t>dywidendy,pobrania włascicielskie "na życie"/osobiste, spłaty zobowiązań prywatnych/- w danym okresie</t>
  </si>
  <si>
    <t>9a</t>
  </si>
  <si>
    <t>9b</t>
  </si>
  <si>
    <t>Informacje dodatkowe</t>
  </si>
  <si>
    <t>O</t>
  </si>
  <si>
    <t>WYNIKI ZDARZEŃ NADZWYCZAJNYCH ( M.I. - M.II. )</t>
  </si>
  <si>
    <t>ZYSK  /  STRATA  BRUTTO NA DZIAŁALNOŚCI  GOSPODARCZEJ  (I+J-K)</t>
  </si>
  <si>
    <t>ZYSK  /  STRATA  NA DZIAŁALNIŚCI  OPERACYJNEJ  (F+G-H)</t>
  </si>
  <si>
    <t>Zysk (strata)  ze sprzedaży (C – D – E)</t>
  </si>
  <si>
    <t>Koszty ogólnego zarządu</t>
  </si>
  <si>
    <t>Koszty sprzedaży</t>
  </si>
  <si>
    <t>Zysk (strata) brutto ze sprzedaży (A – B)</t>
  </si>
  <si>
    <t>II. Wartość sprzedanych towarów i materiałów</t>
  </si>
  <si>
    <t>I. Koszt wytworzenia sprzedanych produktów</t>
  </si>
  <si>
    <t>– jednostkom powiązanym</t>
  </si>
  <si>
    <t>Koszty sprzedanych produktów, towarów i materiałów, w tym:</t>
  </si>
  <si>
    <t>II. Przychody netto ze sprzedaży towarów i materiałów</t>
  </si>
  <si>
    <t>I. Przychody netto ze sprzedaży produktów.</t>
  </si>
  <si>
    <t>- od jednostek powiązanych</t>
  </si>
  <si>
    <t xml:space="preserve"> w tym:</t>
  </si>
  <si>
    <t>Przychody netto ze sprzedaży produktów, towarów i materiałów,</t>
  </si>
  <si>
    <t>RACHUNEK   ZYSKÓW  I  STRAT                      wariant kalkulacyjny</t>
  </si>
  <si>
    <t xml:space="preserve">Koszty sprzedaży </t>
  </si>
  <si>
    <t>Koszt wytworzenia sprzedanych produktów</t>
  </si>
  <si>
    <t>koszty leasigu operacyjnego</t>
  </si>
  <si>
    <t>5.1.</t>
  </si>
  <si>
    <t>5.2.</t>
  </si>
  <si>
    <t>5.3.</t>
  </si>
  <si>
    <t>Wynik finansowy po opodatkowaniu (10-11)</t>
  </si>
  <si>
    <t>Wynik finansowy przed opodatkowaniem (3-9)</t>
  </si>
  <si>
    <t>zużycie   materiałów i energii</t>
  </si>
  <si>
    <t>5.4.</t>
  </si>
  <si>
    <t>wsk. udziału w przychodach razem (poz. 5c/3) w %</t>
  </si>
  <si>
    <t>wsk. udziału w przychodach  ze sprzedaży (poz. 5b/1) w %</t>
  </si>
  <si>
    <t>5.5.</t>
  </si>
  <si>
    <t>wsk udział %  poz. 5.5 / 5</t>
  </si>
  <si>
    <r>
      <rPr>
        <b/>
        <sz val="9"/>
        <rFont val="Arial"/>
        <family val="2"/>
        <charset val="238"/>
      </rPr>
      <t>koszty inne</t>
    </r>
    <r>
      <rPr>
        <sz val="9"/>
        <rFont val="Arial"/>
        <family val="2"/>
        <charset val="238"/>
      </rPr>
      <t xml:space="preserve"> /pozostałe operacyjne, finansowe poza odsetkami, straty nadzwyczajne/</t>
    </r>
  </si>
  <si>
    <t>pozostałe ( poz. 5 - 5.1 -5.2-5.3-5.4)</t>
  </si>
  <si>
    <t>Przychody ze sprzedaży towarów, produktów i materiałów usług ,z tego:</t>
  </si>
  <si>
    <t>wsk udziału w % (poz 5.1 / 1a)</t>
  </si>
  <si>
    <t>5.I.</t>
  </si>
  <si>
    <t xml:space="preserve">Razem koszty 5a+5b+5c </t>
  </si>
  <si>
    <t>Podział kosztów poz. 5 na  koszty rodzajowe(5.1.+5.2.+5.3.+5.4.+5.5)</t>
  </si>
  <si>
    <t>Podsumowanie danych finansowych  sporządzonych przez wnioskodawcę</t>
  </si>
  <si>
    <t>arkusz</t>
  </si>
  <si>
    <t>LP.w arkuszu</t>
  </si>
  <si>
    <t>uproszczony_rzis</t>
  </si>
  <si>
    <t>aktywa trwałe_prognoza</t>
  </si>
  <si>
    <t xml:space="preserve"> b)pozostałe środki trwałe                                                                                                            amortyzacja</t>
  </si>
  <si>
    <t xml:space="preserve">Środki trwałe w budowie        </t>
  </si>
  <si>
    <r>
      <t xml:space="preserve">wydatki poniesione w okresie  - zwiększające stan </t>
    </r>
    <r>
      <rPr>
        <b/>
        <sz val="9"/>
        <rFont val="Arial CE"/>
        <charset val="238"/>
      </rPr>
      <t>śr trwałych w budowie</t>
    </r>
  </si>
  <si>
    <r>
      <t xml:space="preserve">środki  które zwiększyły wartość/stan/ </t>
    </r>
    <r>
      <rPr>
        <b/>
        <sz val="9"/>
        <rFont val="Arial CE"/>
        <charset val="238"/>
      </rPr>
      <t>śr trwałych</t>
    </r>
    <r>
      <rPr>
        <sz val="9"/>
        <rFont val="Arial CE"/>
        <charset val="238"/>
      </rPr>
      <t xml:space="preserve"> w bieżącym okresie</t>
    </r>
  </si>
  <si>
    <r>
      <rPr>
        <b/>
        <sz val="9"/>
        <rFont val="Arial"/>
        <family val="2"/>
        <charset val="238"/>
      </rPr>
      <t>Inne aktywa trwałe</t>
    </r>
    <r>
      <rPr>
        <sz val="9"/>
        <rFont val="Arial"/>
        <family val="2"/>
        <charset val="238"/>
      </rPr>
      <t xml:space="preserve"> - </t>
    </r>
    <r>
      <rPr>
        <b/>
        <sz val="9"/>
        <rFont val="Arial"/>
        <family val="2"/>
        <charset val="238"/>
      </rPr>
      <t>stan netto na koniec okresu</t>
    </r>
  </si>
  <si>
    <t>uproszczony bilans</t>
  </si>
  <si>
    <t>Inne aktywa /pozostałe - np.nalezności  z tytułu VAT, udzielone pożyczki krótkoterminowe/</t>
  </si>
  <si>
    <t>inne zobowiązania  długoterminowe  / w tym leasing finansowy /- stan zobowiązania na koniec okresu</t>
  </si>
  <si>
    <t>Podpis</t>
  </si>
  <si>
    <t>Data wydruku:</t>
  </si>
  <si>
    <t xml:space="preserve"> Pełna księgowość - wariant kalkulacyjny</t>
  </si>
  <si>
    <r>
      <t xml:space="preserve">           b)pozostałe środki trwałe                  </t>
    </r>
    <r>
      <rPr>
        <b/>
        <sz val="9"/>
        <rFont val="Arial CE"/>
        <charset val="238"/>
      </rPr>
      <t xml:space="preserve"> nabycie</t>
    </r>
  </si>
  <si>
    <r>
      <t xml:space="preserve">b) pozostałe środki trwałe                  </t>
    </r>
    <r>
      <rPr>
        <b/>
        <sz val="9"/>
        <rFont val="Arial CE"/>
        <charset val="238"/>
      </rPr>
      <t xml:space="preserve">     zbycie</t>
    </r>
  </si>
  <si>
    <r>
      <t xml:space="preserve">a) grunty                                                </t>
    </r>
    <r>
      <rPr>
        <b/>
        <sz val="9"/>
        <rFont val="Arial CE"/>
        <charset val="238"/>
      </rPr>
      <t xml:space="preserve">  zbycie</t>
    </r>
  </si>
  <si>
    <r>
      <t xml:space="preserve">           a) grunty                                            </t>
    </r>
    <r>
      <rPr>
        <b/>
        <sz val="9"/>
        <rFont val="Arial CE"/>
        <charset val="238"/>
      </rPr>
      <t xml:space="preserve"> nabycie </t>
    </r>
  </si>
  <si>
    <t>Zużycie   materiałów i energii</t>
  </si>
  <si>
    <t>Informacje dodatkowe do ewentualnego uzupełnienia</t>
  </si>
  <si>
    <t>zobowiązania pozabilansowe</t>
  </si>
  <si>
    <t>zapadłe raty kapitałowe kredytów  w okresie</t>
  </si>
  <si>
    <t xml:space="preserve">raty kapitałowe leasingu finansowego i innych zobowiązań </t>
  </si>
  <si>
    <t>wskaźnik marży handlowej w ułamku poz. (1b-4)/1b</t>
  </si>
  <si>
    <t>wskaźnik  marży handlowej - (przychody ze sprzedaży  towarów - koszty towarów sprzedanych)/przychody -w ułamku</t>
  </si>
  <si>
    <t>wskaźnik  marży - udział zuzycia sur /przych ze sprzed produktów w ułamku</t>
  </si>
  <si>
    <t>np..  z dzialalności dotychczasowej</t>
  </si>
  <si>
    <t>z nowej działalności</t>
  </si>
  <si>
    <t>wskaźnik rotacji zapasów surowców , materiałów w dniach - ile dni (średnio) leżą  w magazynie te zapasy</t>
  </si>
  <si>
    <t>wskaźnik rotacji zapasów towarów w dniach - ile dni (średnio) leżą  w magazynie te zapasy</t>
  </si>
  <si>
    <t>5.1.a.</t>
  </si>
  <si>
    <t>5.5.a.</t>
  </si>
  <si>
    <t xml:space="preserve">                     Kwota w zł.   za</t>
  </si>
  <si>
    <t>Suma  w złotych  za  okres</t>
  </si>
  <si>
    <t xml:space="preserve">                                         wstawić ilość miesięcy działania  firmy w okresie ( od 0 do 12)</t>
  </si>
  <si>
    <t xml:space="preserve"> proszę wypełniać tylko białe pola</t>
  </si>
  <si>
    <t xml:space="preserve"> proszę wypełniać tylko białe pola i ewentualnie różowe</t>
  </si>
  <si>
    <t>Zobowiązania z  tytułu dostaw i usług</t>
  </si>
  <si>
    <t>Instrukcja obsługi Formularza  ”pełna księgowość – wariant kalkulacyjny”</t>
  </si>
  <si>
    <t>I. Wstęp</t>
  </si>
  <si>
    <t>Dane wprowadzane do Formularza wykorzystywane są przez MRFP sp. z o. o.  do oceny ryzyka finansowania przedsiębiorstwa.</t>
  </si>
  <si>
    <t xml:space="preserve"> Formularz jest stosowany:</t>
  </si>
  <si>
    <t>1.dla wnioskodawców rozpoczynających działalność gospodarczą ( start up),</t>
  </si>
  <si>
    <t>2. dla wnioskodawców prowadzących działalność gospodarczą powyżej 12 miesięcy.</t>
  </si>
  <si>
    <t>Formularz przygotowany został w programie  excell  97 – 2003 i składa się z siedmiu  arkuszy (zakładek ), w których należy wypełniać tylko białe  lub w niektórych  przypadkach dalej opisanych – różowe pola ( komórki). Kolorowe pola są chronione i nie można ich wypełnić.</t>
  </si>
  <si>
    <t>Wypełnienie potrzebnych danych nie jest trudne!!!</t>
  </si>
  <si>
    <t>Formularz posiada następujące arkusze ( zakładki widoczne na pasku zadań) zawierające nr zakładki i jej tytuł:</t>
  </si>
  <si>
    <t>1_ RZIS_kalkulacyjny</t>
  </si>
  <si>
    <t>2_uproszczony_rzis</t>
  </si>
  <si>
    <t>3_BILANS pełny</t>
  </si>
  <si>
    <t>4_aktywa trwałe_prognoza</t>
  </si>
  <si>
    <t>5_uproszczony_bilans</t>
  </si>
  <si>
    <t>6_dane inne</t>
  </si>
  <si>
    <t>7_podsumowanie</t>
  </si>
  <si>
    <t>Dane wprowadza się  do zakładek  od 1 do 6.</t>
  </si>
  <si>
    <t>Zakładka „7_podsumowanie” generuje się automatycznie i  prezentuje wyniki wszystkich wprowadzonych  danych.  Po wypełnieniu formularza należy ją wydrukować, podpisać i złożyć w Funduszu wraz z wersją elektroniczną formularza, który może być przekazany na nośniku lub przesłany e-mailem.</t>
  </si>
  <si>
    <t>W dalszej części Instrukcji opisane są sposoby wprowadzania danych do poszczególnych arkuszy od 1 do 6.</t>
  </si>
  <si>
    <t>Należy zacząć od zakładki 1, w której wprowadza się na wstępie nazwę firmy i ustawia okresy historyczne ( sprawozdawcze) a także czas jej  rzeczywistego funkcjonowania.</t>
  </si>
  <si>
    <r>
      <t>II.  Arkusz /zakładka/  „1_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>RZIS_kalkulacyjny”.</t>
    </r>
  </si>
  <si>
    <t>1. Przed wypełnianiem danych finansowych proszę wpisać nazwę swojej firmy.</t>
  </si>
  <si>
    <t>2. Proszę  ustawić  okresy historyczne, tj. wybrać  rok/okres.</t>
  </si>
  <si>
    <t>Są 3 okresy historyczne : dwa „okresy  ubiegłe” i jeden „okres bieżący”. Pod tymi nazwami znajdują się białe komórki, które wypełnia się poprzez  wybór z listy rozwijanej   odpowiedniego roku . Po wybraniu drugiego  roku ubiegłego rok bieżący podstawi się automatycznie . Pod rokiem bieżącym znajduje się  komórka  na białym tle,  w której należy wybrać z listy rozwijanej  okres bieżący  określony w miesiącach ( jest to okres za który  sporządzone są  ostatnie dane  sprawozdawcze).</t>
  </si>
  <si>
    <t>3. W komórkach nad   ustalonymi okresami ubiegłymi i  okresem bieżącym a pod komórką z nazwą firmy ,  w białych polach należy wpisać   czas funkcjonowania firmy w miesiącach ( wpisuje się od 0 do 12).  Jest to czas  rzeczywisty od momentu rejestracji przedsiębiorstwa.</t>
  </si>
  <si>
    <t>Przykład dla start up.</t>
  </si>
  <si>
    <t>Opisany powyżej sposób prezentacji czasu funkcjonowania przedsiębiorstwa  w zakładce 1  okresów ubiegłych  i okresu  bieżącego oraz faktycznego okresu funkcjonowania firmy  pozwala  na automatyczne ustalenie okresów prognozy w dalszych zakładkach.</t>
  </si>
  <si>
    <t>4. Należy wprowadzić dane historyczne sprawozdawcze  dotyczące  Rachunku zysków i strat w wariancie kalkulacyjnym.</t>
  </si>
  <si>
    <t>5. Pod rachunkiem  znajdują się informacje dodatkowe zawierające niektóre koszty rodzajowe – które należy wypełnić</t>
  </si>
  <si>
    <t>W tej zakładce wypełnia się  pola wyłącznie białe .</t>
  </si>
  <si>
    <r>
      <t>III. Zakładka</t>
    </r>
    <r>
      <rPr>
        <sz val="11"/>
        <color indexed="8"/>
        <rFont val="Calibri"/>
        <family val="2"/>
        <charset val="238"/>
      </rPr>
      <t xml:space="preserve">  </t>
    </r>
    <r>
      <rPr>
        <b/>
        <sz val="11"/>
        <color indexed="8"/>
        <rFont val="Calibri"/>
        <family val="2"/>
        <charset val="238"/>
      </rPr>
      <t>„2_uproszczony_rzis”</t>
    </r>
  </si>
  <si>
    <t>W zakładce tej widoczne są  informacje:</t>
  </si>
  <si>
    <t>1.  o danych  historycznych  wprowadzanych do  zakładki 1 ale przetworzonych – pokazanych w układzie mniejszej ilości   pozycji  rachunku zysków i strat ,</t>
  </si>
  <si>
    <t>2. o danych prognozowanych w układzie przetworzonego (uproszczonego) rachunku zysków i strat.</t>
  </si>
  <si>
    <t>Dane historyczne generują się automatycznie  w komórkach kolorowych a dane prognozowane należy wpisać w pola białe i ewentualnie różowe</t>
  </si>
  <si>
    <t>5.  W zakładce, w białych polach dotyczących przychodów, widoczne jest wydzielenie przychodów z działalności dotychczasowej i nowej .  Taki podział jest pomocny w konstrukcji prognozy przychodów. Jeśli Wnioskodawca uzna ten podział za niewłaściwy, może go zmienić, ponieważ białe pola są edytowalne.</t>
  </si>
  <si>
    <t>6. W pozycjach 4, 5.1. oraz  5.5.    pokazane  zostały czerwoną czcionką  wskaźniki marży,  które  w okresach historycznych wyliczają  się automatycznie po wstawieniu danych do zakładki 1. Wskaźniki te pomagają w prognozowaniu i weryfikacji   kwot przychodów i kosztów , gdyż ich gwałtowne zmiany  w większości przypadków  są mało prawdopodobne.  W  oparciu o to   Wnioskodawca  może korygować  własne założenia przyjęte np. w biznes planie.  W okresach prognozy  wskaźniki te pokazują się  domyślnie w wysokości  odpowiadającej  wskaźnikom z okresu aktualnego. Wnioskodawca  może   wyliczyć  prognozowane dane :</t>
  </si>
  <si>
    <t>- wartości sprzedanych towarów i materiałów</t>
  </si>
  <si>
    <t>- zużycia materiałów i energii</t>
  </si>
  <si>
    <t>- pozostałych kosztów</t>
  </si>
  <si>
    <t xml:space="preserve"> wstawiając wartości prognozowanych  wskaźników lub akceptując  wskaźniki wyliczone domyślnie.</t>
  </si>
  <si>
    <t>7.  W poz. 5.5. pokazującej koszty komórki  w okresach prognozy ,  jako  różowe wyliczają się automatycznie o ile wstawiony jest w komórce poniżej  wskaźnik bądź też  wnioskodawca  może w nich wpisać prognozowane wartości   niezależnie od wpisanego poniżej wskaźnika</t>
  </si>
  <si>
    <r>
      <t xml:space="preserve">8. Proszę zwrócić uwagę na poz. 6 , w której w okresach projekcji wpisuje się wyłącznie  koszty finansowe wynikające  z zaciągniętych zobowiązań </t>
    </r>
    <r>
      <rPr>
        <b/>
        <sz val="11"/>
        <color indexed="8"/>
        <rFont val="Calibri"/>
        <family val="2"/>
        <charset val="238"/>
      </rPr>
      <t>wcześniejszych</t>
    </r>
    <r>
      <rPr>
        <sz val="11"/>
        <color indexed="8"/>
        <rFont val="Calibri"/>
        <family val="2"/>
        <charset val="238"/>
      </rPr>
      <t xml:space="preserve"> – czyli  przed dniem złożenia wniosku o pożyczkę. Wnioskodawca nie prognozuje w tym  narzędziu  kosztów  finansowych dotyczących zobowiązań planowanych do  zaciągnięcia po dniu złożenia wniosku o pożyczkę.</t>
    </r>
  </si>
  <si>
    <t>9. Należy brać pod uwagę, że dane wpisywane do zakładki 2  w zakresie prognozowanych  przychodów i głównych  prognozowanych kosztów  mają charakter  syntetyczny, tzn. że są efektem  własnych prognoz  Wnioskującego,  sporządzonych  w biznes planie. Formularz nie jest narzędziem budowy biznesplanu – pomaga jednak przyjęte w nim projekcje zweryfikować.</t>
  </si>
  <si>
    <t>Przy  bardziej  skomplikowanej strukturze  przychodów ze sprzedaży, gdzie np. jest wiele  grup towarów  sprzedawanych przez firmę, z różnymi  cenami zakupu i różnymi  marżami -  istotne są założenia przyjęte  do wyliczenia  syntetycznych  danych prognozowanych przychodów i kosztów .</t>
  </si>
  <si>
    <t>Pokazuje to zamieszczony poniżej przykład zastosowania różnych wersji /wariantów/ prognozowanych  przychodów ze sprzedaży ogółem z działalności handlowej i prognozowanej wartości  zakupów  towarów sprzedanych . W zależności od przyjętej wersji, wyliczone są różne przychody, koszty  towarów sprzedanych   i marża handlowa  - czyli główne parametry mające wpływ na rentowność firmy  handlowej i w konsekwencji na jej zdolność do spłaty zobowiązań.</t>
  </si>
  <si>
    <t>Przykład</t>
  </si>
  <si>
    <t>Powyższe główne parametry  zawiera wypełniany formularz – stąd   w niektórych przypadkach   potrzebne będą opisy do założeń  danych  syntetycznych wstawianych do formularza (takie jak przychody   ogółem czy zakupy towarów, materiałów)  - celem ich weryfikacji.</t>
  </si>
  <si>
    <t xml:space="preserve">10. W zakładce 2  w poz. 10  - podatek dochodowy -  widoczne są  komórki w kolorze różowym – oznacza to , że można je opcjonalnie nie wypełniać -wówczas podatek będzie oszacowany na bazie danych historycznych - lub wypełnić, czyli dokonać własnego oszacowania.  </t>
  </si>
  <si>
    <t>11. Należy zaznaczyć, iż pokazany na samym dole wynik ma jedynie charakter wstępny, orientacyjny,  gdyż  nie uwzględnia kosztów finansowych prognozowanych nowych zobowiązań, które  wyliczy  Pożyczkodawca,</t>
  </si>
  <si>
    <t>IV. Zakładka  „3_BILANS pełny”</t>
  </si>
  <si>
    <t>W zakładce 3  mamy do wypełnienia  wyłącznie  w białych  polach  :</t>
  </si>
  <si>
    <t>1. danych ze sprawozdania  - bilansu zgodnego z ustawą o rachunkowości,</t>
  </si>
  <si>
    <t>2. danych dodatkowych  nie umieszczanych  bezpośrednio  w danych bilansowych</t>
  </si>
  <si>
    <t>Narzędzie kontroluje zgodność sumy aktywów z sumą pasywów – przy braku zgodności  pojawia się komunikat o rodzaju  błędu oraz kwota  błędu.</t>
  </si>
  <si>
    <t>V. Arkusz /zakładka/ „4_aktywa trwałe_prognoza”</t>
  </si>
  <si>
    <t>W zakładce tej prognozuje się:</t>
  </si>
  <si>
    <t>1. wydatki/wpływy związane z nabywaniem i/lub sprzedawaniem gruntów, środków trwałych - wg cen brutto   ( z VAT)- tu należy wpisywać wydatki  związane z przedsięwzięciem finansowanym pożyczką,</t>
  </si>
  <si>
    <t>2.  amortyzację środków trwałych będących w dyspozycji,  w prognozowanych okresach – poprzez ich oszacowywanie. Jeśli  prognozowana amortyzacja  będzie  wyższa od wartości środków trwałych to komórki pokazujące stan środków trwałych pokażą ujemne wartości na ostrzegawczym czerwonym tle,</t>
  </si>
  <si>
    <t>3. wydatki związane z realizowanymi w prognozowanym okresie, niezakończonymi inwestycjami  - środki trwałe w budowie oraz wartość środków  trwałych w budowie, która zwiększy w danym okresie wartość środków trwałych- w pkt 4.</t>
  </si>
  <si>
    <t>4. zmiany  w innych aktywach trwałych / np.  w wartościach niematerialnych i prawnych/i  ich ewentualną prognozowaną amortyzację.</t>
  </si>
  <si>
    <t>VI. Arkusz/zakładka/ „5_uproszczony_bilans”</t>
  </si>
  <si>
    <t>Ta zakładka pokazuje  w okresach  historycznych, w układzie uproszczonych   aktywa i pasywa  wprowadzone  do zakładki 3 „BILANS pełny” oraz dla okresów  prognozy  kilka pozycji aktywów i pasywów do zaprognozowania.</t>
  </si>
  <si>
    <t>W okresach  historycznych  znajdują się do wypełnienia  na białych polach wyłącznie dane o przeterminowanych należnościach i zobowiązaniach wobec dostawców.</t>
  </si>
  <si>
    <t>W okresach prognozy  widoczne są  do ewentualnego wypełnienia  pola różowe dotyczące pogrupowanych pozycji aktywów  i pasywów.  Jeśli kursorem „najedzie” się na  określone pole różowe -   pojawia się komunikat informujący o tym,  jakie pasywa lub aktywa   wchodzą do danej pozycji (wyjątek stanowi poz. 22 która odpowiada tylko jednej pozycji z pełnego bilansu).</t>
  </si>
  <si>
    <t xml:space="preserve"> Jeśli   wypełniony został bilans pełny dla okresu bieżącego w zakładce 3  to w zakładce 5 w różowych polach  we wszystkich okresach  projekcji pojawią się domyślnie wartości  z okresu bieżącego. Jeśli wnioskodawca uzna,  że w okresach projekcji będą się one kształtować inaczej to może je  zmienić. Jeśli nie to pozostawia je bez zmian.</t>
  </si>
  <si>
    <t>VII. Arkusz /zakładka/  „6_dane inne”</t>
  </si>
  <si>
    <t>Ta zakładka zawiera do wypełniania komórki białe i różowe.</t>
  </si>
  <si>
    <r>
      <t>Komórki różowe</t>
    </r>
    <r>
      <rPr>
        <sz val="11"/>
        <color indexed="8"/>
        <rFont val="Calibri"/>
        <family val="2"/>
        <charset val="238"/>
      </rPr>
      <t xml:space="preserve"> (poz. od 3 do 5b) wypełnia się opcjonalnie i dotyczą one prognozowanych podstawowych wskaźników, które wpływają na ukształtowanie się  prognozowanych należności zobowiązań wobec dostawców oraz stanów zapasów i w konsekwencji wpływają na prognozowaną płynność firmy. Jeśli firma wypełni w poprzednich zakładkach  dane historyczne – w tej zakładce  wskaźniki  historyczne wyliczą się automatycznie, a do okresów  prognozy przyjmowane będą wskaźniki z okresu bieżącego. Można wówczas nie wypełniać różowych komórek w okresach prognozy – co oznacza przyjęcie do prognoz wskaźników historycznych.  Jeśli Wnioskodawca ocenia , że w okresie prognozowanym nastąpią znaczące zmiany w zakresie terminów płatności od odbiorców i/lub  dla dostawców oraz czas zalegania zapasów w magazynie – powinien samodzielnie oszacować te wskaźniki (jest to tylko oszacowanie a nie dokładne wyliczenie).</t>
    </r>
  </si>
  <si>
    <t>W przypadku start-up różowe pola zawierają  same zera i wymagają  wypełnienia  - czyli oszacowania.</t>
  </si>
  <si>
    <r>
      <t>Komórki białe</t>
    </r>
    <r>
      <rPr>
        <sz val="11"/>
        <color indexed="8"/>
        <rFont val="Calibri"/>
        <family val="2"/>
        <charset val="238"/>
      </rPr>
      <t xml:space="preserve"> – poz. 6 – dotyczą dywidend i  planowanych pobrań właścicielskich – czyli ile środków pieniężnych w danym okresie „wyjdzie” z firmy do właściciela. W przypadku osoby fizycznej prowadzącej działalność gospodarczą ,aby oszacować te pobrania należy wziąć pod uwagę wydatki osobiste, na utrzymanie rodziny i na  spłaty zobowiązań  prywatnych  i rodzinnych ( np. spłaty kredytów hipotecznych  w danym okresie).</t>
    </r>
  </si>
  <si>
    <t>Jeśli przewiduje się „włożenie”  środków prywatnych do działalności firmy lub otrzymanie dotacji na środki trwałe to należy wypełnić komórki w pozycji 7.</t>
  </si>
  <si>
    <t>Pozycja 8 dotyczy  dotacji  na środki trwałe otrzymane w przeszłości  i planowane do uzyskania w okresach prognozy.</t>
  </si>
  <si>
    <r>
      <t xml:space="preserve">Komórki białe z pozycji od 9 do 10b należy wypełnić w przypadku posiadania przez firmę na koniec okresu bieżącego kredytów i pożyczek i/lub innych zobowiązań długoterminowych. Należy wypełniać dane dotyczące spłat lub wypłat  </t>
    </r>
    <r>
      <rPr>
        <b/>
        <sz val="11"/>
        <color indexed="8"/>
        <rFont val="Calibri"/>
        <family val="2"/>
        <charset val="238"/>
      </rPr>
      <t>dotychczasowych</t>
    </r>
    <r>
      <rPr>
        <sz val="11"/>
        <color indexed="8"/>
        <rFont val="Calibri"/>
        <family val="2"/>
        <charset val="238"/>
      </rPr>
      <t xml:space="preserve"> kredytów i innych zobowiązań  na podstawie  obowiązujących umów. Jeśli firma posiada wiele kredytów, należy do formularza wpisywać dane łączne .</t>
    </r>
  </si>
  <si>
    <r>
      <t xml:space="preserve">Pozycje 11 i 12 , w odróżnieniu od poprzednich, dotyczą planowanych </t>
    </r>
    <r>
      <rPr>
        <b/>
        <sz val="11"/>
        <color indexed="8"/>
        <rFont val="Calibri"/>
        <family val="2"/>
        <charset val="238"/>
      </rPr>
      <t>nowych</t>
    </r>
    <r>
      <rPr>
        <sz val="11"/>
        <color indexed="8"/>
        <rFont val="Calibri"/>
        <family val="2"/>
        <charset val="238"/>
      </rPr>
      <t xml:space="preserve"> zobowiązań (nowych, tj. planowanych po dniu wypełnienia formularza).</t>
    </r>
  </si>
  <si>
    <t>W poz. 13. - komórki białe - wpisuje się w okresach prognoz - tzw. zobowiązania pozabilansowe, których przykładem jest wartość udzielonych poręczeń  innym firmom i osobom. Do komórek wpisuje się stan tych poręczeń na koniec okresu. Dane w okresach historycznych przenoszą się  w tej pozycji automatycznie po ich wypełnieniu  z zakładki 3  z Informacji dodatkowych.</t>
  </si>
  <si>
    <t>VIII. Arkusz /zakładka/ „7_podsumowanie”</t>
  </si>
  <si>
    <t>Jest to wyłącznie arkusz wynikowy, do którego nie wprowadza się żadnych danych. Wszystkie komórki w tym arkuszu są zablokowane oprócz komórki daty sporządzenia. Arkusz należy wydrukować i podpisany złożyć w Funduszu</t>
  </si>
  <si>
    <t>dywidendy,pobrania włascicielskie - w danym okresie</t>
  </si>
  <si>
    <t>dane inne</t>
  </si>
  <si>
    <t>Jako okres bieżący należy wybrać „styczeń-wrzesień”  (2019 automatycznie się pojawi)i  9 miesięcy jako rzeczywisty czas funkcjonowania w okresie bieżącym.</t>
  </si>
  <si>
    <t xml:space="preserve">I. Dywidendy i udziały w zyskach, w tym </t>
  </si>
  <si>
    <t>II. Odsetki , w tym</t>
  </si>
  <si>
    <t xml:space="preserve"> - od jednostek powiązanych</t>
  </si>
  <si>
    <t>V. Inne</t>
  </si>
  <si>
    <t>I. Odsetki, w tym</t>
  </si>
  <si>
    <t xml:space="preserve"> dla jednostek powiązanych</t>
  </si>
  <si>
    <t xml:space="preserve">II. Strata z tytułu rozchodu aktywów finansowych, w tym </t>
  </si>
  <si>
    <t>III. Aktualizacja wartości aktywów finansowych</t>
  </si>
  <si>
    <t>IV. Inne</t>
  </si>
  <si>
    <t>to ukryć na stałe</t>
  </si>
  <si>
    <t>ZYSK (STRATA) BRUTTU (I+J+K)</t>
  </si>
  <si>
    <t>ZYSK  ( STRATA )  NETTO   (L-M-N)</t>
  </si>
  <si>
    <t>2. Od pozostałych jednostek, w których jednostka posiada zaangażowanie w kapitale</t>
  </si>
  <si>
    <t>3. Od pozostałych jednostek</t>
  </si>
  <si>
    <t>b) w pozostałych jednostkach, w których jednostka posiada zaangażowanie w kapitale</t>
  </si>
  <si>
    <t xml:space="preserve">  c) w pozostałych jednostkach</t>
  </si>
  <si>
    <t>2. Należności od pozostałych jednostek, w których jednostka posiada zaangażowanie w kapitale</t>
  </si>
  <si>
    <t>3. Należności od pozostałych jednostek</t>
  </si>
  <si>
    <t>C.</t>
  </si>
  <si>
    <t>Należne  wpłaty na kapitał podstawowy</t>
  </si>
  <si>
    <t>D.</t>
  </si>
  <si>
    <t xml:space="preserve">Udziały (akcje) własne </t>
  </si>
  <si>
    <t>Kapitał /fundusz/ zapasowy,w tym</t>
  </si>
  <si>
    <t>nadwyżka wartości sprzedaży (wartości emisyjnej) nad wartością nominalną udziałów (akcji)</t>
  </si>
  <si>
    <t>Kapitał /fundusz /   z aktualizacji wyceny , w tym</t>
  </si>
  <si>
    <t>z tytułu aktualizacji wartości godziwej</t>
  </si>
  <si>
    <t xml:space="preserve">IV. </t>
  </si>
  <si>
    <t>tworzone zgodnie z umową (statutem) spółki</t>
  </si>
  <si>
    <t>na udziały (akcje) własne</t>
  </si>
  <si>
    <t>2. Wobec pozostałych jednostek, w których jednostka posiada zaangażowanie w kapitale</t>
  </si>
  <si>
    <t>3. Wobec pozostałych jednostek</t>
  </si>
  <si>
    <t>d) zobowiązania wekslowe</t>
  </si>
  <si>
    <t>2. Zobowiązania wobec pozostałych jednostek, w których jednostka posiada zaangażowanie w kapitale</t>
  </si>
  <si>
    <t>a) z tyt.dostaw i usług,o okresie wymagaln.:</t>
  </si>
  <si>
    <t>Inne aktywa /pozostałe obrotowe- np.nalezności  z tytułu VAT, udzielone pożyczki krótkoterminowe plus nalezne wpłaty  na kapitał podstawowy plus udziały (akcje) własne /</t>
  </si>
  <si>
    <t>Kapitał właściciela</t>
  </si>
  <si>
    <t>a) od jednostek powiązanych,</t>
  </si>
  <si>
    <t xml:space="preserve">III. Zysk z tytułu rozchodu aktywów finansowych, </t>
  </si>
  <si>
    <t>IV. Aktualizacja Wartości aktywów finansowych</t>
  </si>
  <si>
    <t xml:space="preserve"> Przykładowo: firma jest zarejestrowana 15 marca 2020 r.,  a okres bieżący za które są dane finansowe kończy się we wrześniu 2021 r.</t>
  </si>
  <si>
    <t>Należy wybrać  „2019” r.  jako pierwszy okres ubiegły i  wpisać „0” miesięcy jako rzeczywisty  czas funkcjonowania , „2020” jako drugi okres ubiegły  i „9” miesięcy  jako rzeczywisty  czas funkcjonowania w drugim okresie ubiegłym.</t>
  </si>
  <si>
    <t>Jeśli firma została zarejestrowana 15 lipca 2021 r. a ostatnie dane finansowe są na koniec września   2021 to:</t>
  </si>
  <si>
    <t xml:space="preserve"> - należy wybrać  „2019” r.  jako  pierwszy okres ubiegły i „0” miesięcy jako rzeczywisty  czas funkcjonowania w okresie ubiegłym.</t>
  </si>
  <si>
    <t xml:space="preserve"> -  należy wybrać  „2020” r.  jako drugi okres ubiegły i „0” miesięcy  jako rzeczywisty  czas funkcjonowania w  drugim okresie ubiegłym.</t>
  </si>
  <si>
    <t xml:space="preserve"> - jako okres bieżący należy wybrać  „styczeń-wrzesień”  (2021 automatycznie się pojawi) i  2 miesiące jako rzeczywisty czas funkcjonowania w okresie bieżącym.</t>
  </si>
  <si>
    <t>Zysk z tytułu rozchodu niefinansowych aktywów trwałych</t>
  </si>
  <si>
    <t>b) od jednostek pozostałych</t>
  </si>
  <si>
    <r>
      <t xml:space="preserve">Formularz danych dodatkowych         </t>
    </r>
    <r>
      <rPr>
        <sz val="12"/>
        <color indexed="10"/>
        <rFont val="Calibri"/>
        <family val="2"/>
        <charset val="238"/>
      </rPr>
      <t xml:space="preserve">  </t>
    </r>
    <r>
      <rPr>
        <sz val="10"/>
        <color indexed="10"/>
        <rFont val="Calibri"/>
        <family val="2"/>
        <charset val="238"/>
      </rPr>
      <t xml:space="preserve"> proszę wypełniać tylko białe pola</t>
    </r>
    <r>
      <rPr>
        <sz val="12"/>
        <color indexed="10"/>
        <rFont val="Calibri"/>
        <family val="2"/>
        <charset val="238"/>
      </rPr>
      <t xml:space="preserve"> /lub ewentualnie różowe/</t>
    </r>
  </si>
  <si>
    <r>
      <rPr>
        <b/>
        <sz val="9"/>
        <rFont val="Calibri"/>
        <family val="2"/>
      </rPr>
      <t>koszty inne</t>
    </r>
    <r>
      <rPr>
        <sz val="9"/>
        <rFont val="Calibri"/>
        <family val="2"/>
      </rPr>
      <t xml:space="preserve"> /pozostałe operacyjne, finansowe poza odsetkami, straty nadzwyczajne/</t>
    </r>
  </si>
  <si>
    <r>
      <t xml:space="preserve">a) grunty                                            </t>
    </r>
    <r>
      <rPr>
        <b/>
        <sz val="11"/>
        <rFont val="Calibri"/>
        <family val="2"/>
      </rPr>
      <t xml:space="preserve">  zbycie</t>
    </r>
  </si>
  <si>
    <r>
      <t xml:space="preserve"> b) pozostałe środki trwałe            </t>
    </r>
    <r>
      <rPr>
        <b/>
        <sz val="11"/>
        <rFont val="Calibri"/>
        <family val="2"/>
      </rPr>
      <t xml:space="preserve">   zbycie</t>
    </r>
  </si>
  <si>
    <r>
      <t xml:space="preserve">         a) grunty                                                 </t>
    </r>
    <r>
      <rPr>
        <b/>
        <sz val="11"/>
        <rFont val="Calibri"/>
        <family val="2"/>
      </rPr>
      <t xml:space="preserve"> nabycie </t>
    </r>
  </si>
  <si>
    <r>
      <t xml:space="preserve">         b)pozostałe środki trwałe                   </t>
    </r>
    <r>
      <rPr>
        <b/>
        <sz val="11"/>
        <rFont val="Calibri"/>
        <family val="2"/>
      </rPr>
      <t xml:space="preserve"> nabycie</t>
    </r>
  </si>
  <si>
    <r>
      <t xml:space="preserve"> b)pozostałe środki trwałe                  </t>
    </r>
    <r>
      <rPr>
        <b/>
        <sz val="11"/>
        <rFont val="Calibri"/>
        <family val="2"/>
      </rPr>
      <t>amortyzacja</t>
    </r>
  </si>
  <si>
    <r>
      <t xml:space="preserve">wydatki poniesione w okresie  - zwiększające stan </t>
    </r>
    <r>
      <rPr>
        <b/>
        <sz val="11"/>
        <rFont val="Calibri"/>
        <family val="2"/>
      </rPr>
      <t>śr trwałych w budowie</t>
    </r>
  </si>
  <si>
    <r>
      <t xml:space="preserve">środki  które zwiększyły wartość/stan/ </t>
    </r>
    <r>
      <rPr>
        <b/>
        <sz val="11"/>
        <rFont val="Calibri"/>
        <family val="2"/>
      </rPr>
      <t>śr trwałych</t>
    </r>
    <r>
      <rPr>
        <sz val="11"/>
        <rFont val="Calibri"/>
        <family val="2"/>
      </rPr>
      <t xml:space="preserve"> w bieżącym okresie</t>
    </r>
  </si>
  <si>
    <r>
      <rPr>
        <b/>
        <sz val="11"/>
        <rFont val="Calibri"/>
        <family val="2"/>
      </rPr>
      <t>Inne aktywa trwałe</t>
    </r>
    <r>
      <rPr>
        <sz val="11"/>
        <rFont val="Calibri"/>
        <family val="2"/>
      </rPr>
      <t xml:space="preserve"> - </t>
    </r>
    <r>
      <rPr>
        <b/>
        <sz val="11"/>
        <rFont val="Calibri"/>
        <family val="2"/>
      </rPr>
      <t>stan netto na koniec okresu</t>
    </r>
  </si>
  <si>
    <t>wskaźnik marży handlowej poz. (1b-4)/1b w %</t>
  </si>
  <si>
    <t>wskaźnik marży brutto poz.( 1a-5a)/1a  w %</t>
  </si>
  <si>
    <t>wsk udziału (poz 5.1 / 1a)  w %</t>
  </si>
  <si>
    <t>wsk udziału poz. 5.5 / 5  w %</t>
  </si>
  <si>
    <t>wpisz tu nazwę firmy w akuszu 1</t>
  </si>
  <si>
    <t>MJbc</t>
  </si>
  <si>
    <t>Pożyczka Miejska - Formularz projekcji finansowych dla pełnej księgowości (rachunek zysków i strat – wariant kalkulacyjny).</t>
  </si>
  <si>
    <t>Koszty razem (4+5+6+7)</t>
  </si>
  <si>
    <t>Wersja formularza: Kalkulacyjna 14 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</si>
</sst>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#,##0.00_ ;\-#,##0.00\ "/>
    <numFmt numFmtId="167" formatCode="#,##0.0"/>
  </numFmts>
  <fonts count="90">
    <font>
      <sz val="11"/>
      <color theme="1"/>
      <name val="Calibri"/>
      <family val="2"/>
      <scheme val="minor"/>
    </font>
    <font>
      <b/>
      <sz val="10"/>
      <name val="Arial CE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Times New Roman CE"/>
      <family val="1"/>
      <charset val="238"/>
    </font>
    <font>
      <sz val="10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9"/>
      <name val="Arial CE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10"/>
      <name val="Arial CE"/>
      <charset val="238"/>
    </font>
    <font>
      <sz val="10"/>
      <color indexed="10"/>
      <name val="Arial CE"/>
      <charset val="238"/>
    </font>
    <font>
      <b/>
      <sz val="9"/>
      <color indexed="8"/>
      <name val="Arial"/>
      <family val="2"/>
      <charset val="238"/>
    </font>
    <font>
      <sz val="9"/>
      <color indexed="8"/>
      <name val="Calibri"/>
      <family val="2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2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indexed="10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0"/>
      <color theme="0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164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6" fillId="0" borderId="0"/>
    <xf numFmtId="0" fontId="61" fillId="0" borderId="0"/>
    <xf numFmtId="0" fontId="61" fillId="0" borderId="0"/>
    <xf numFmtId="0" fontId="61" fillId="0" borderId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722">
    <xf numFmtId="0" fontId="0" fillId="0" borderId="0" xfId="0"/>
    <xf numFmtId="0" fontId="0" fillId="2" borderId="0" xfId="0" applyFill="1"/>
    <xf numFmtId="0" fontId="6" fillId="0" borderId="0" xfId="5" applyProtection="1">
      <protection locked="0"/>
    </xf>
    <xf numFmtId="2" fontId="6" fillId="0" borderId="0" xfId="5" applyNumberFormat="1" applyProtection="1">
      <protection locked="0"/>
    </xf>
    <xf numFmtId="0" fontId="6" fillId="0" borderId="0" xfId="5" applyAlignment="1" applyProtection="1">
      <alignment horizontal="center" vertical="top"/>
      <protection locked="0"/>
    </xf>
    <xf numFmtId="0" fontId="20" fillId="0" borderId="0" xfId="5" applyFont="1" applyProtection="1">
      <protection locked="0"/>
    </xf>
    <xf numFmtId="0" fontId="21" fillId="0" borderId="0" xfId="5" applyFont="1" applyProtection="1">
      <protection locked="0"/>
    </xf>
    <xf numFmtId="0" fontId="6" fillId="0" borderId="0" xfId="5"/>
    <xf numFmtId="0" fontId="6" fillId="0" borderId="0" xfId="5" applyAlignment="1">
      <alignment horizontal="center" vertical="center"/>
    </xf>
    <xf numFmtId="0" fontId="6" fillId="3" borderId="0" xfId="5" applyFill="1"/>
    <xf numFmtId="0" fontId="6" fillId="3" borderId="0" xfId="5" applyFill="1" applyAlignment="1">
      <alignment horizontal="center" vertical="center"/>
    </xf>
    <xf numFmtId="0" fontId="6" fillId="0" borderId="0" xfId="5" applyAlignment="1">
      <alignment vertical="center"/>
    </xf>
    <xf numFmtId="0" fontId="6" fillId="3" borderId="0" xfId="5" applyFill="1" applyAlignment="1">
      <alignment vertical="center"/>
    </xf>
    <xf numFmtId="0" fontId="23" fillId="4" borderId="1" xfId="5" applyFont="1" applyFill="1" applyBorder="1" applyAlignment="1" applyProtection="1">
      <alignment horizontal="left" vertical="center" wrapText="1"/>
      <protection hidden="1"/>
    </xf>
    <xf numFmtId="0" fontId="2" fillId="4" borderId="2" xfId="5" applyFont="1" applyFill="1" applyBorder="1" applyAlignment="1" applyProtection="1">
      <alignment vertical="center" wrapText="1"/>
      <protection hidden="1"/>
    </xf>
    <xf numFmtId="0" fontId="38" fillId="5" borderId="2" xfId="0" applyFont="1" applyFill="1" applyBorder="1" applyAlignment="1" applyProtection="1">
      <alignment vertical="center" wrapText="1"/>
      <protection hidden="1"/>
    </xf>
    <xf numFmtId="0" fontId="38" fillId="5" borderId="1" xfId="0" applyFont="1" applyFill="1" applyBorder="1" applyAlignment="1" applyProtection="1">
      <alignment vertical="center" wrapText="1"/>
      <protection hidden="1"/>
    </xf>
    <xf numFmtId="0" fontId="39" fillId="4" borderId="1" xfId="0" applyFont="1" applyFill="1" applyBorder="1" applyAlignment="1" applyProtection="1">
      <alignment horizontal="center" vertical="center" wrapText="1"/>
      <protection hidden="1"/>
    </xf>
    <xf numFmtId="1" fontId="40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40" fillId="4" borderId="1" xfId="0" applyNumberFormat="1" applyFont="1" applyFill="1" applyBorder="1" applyAlignment="1" applyProtection="1">
      <alignment horizontal="center" wrapText="1"/>
      <protection hidden="1"/>
    </xf>
    <xf numFmtId="0" fontId="41" fillId="4" borderId="1" xfId="0" applyFont="1" applyFill="1" applyBorder="1" applyAlignment="1" applyProtection="1">
      <alignment horizontal="center" vertical="center"/>
      <protection hidden="1"/>
    </xf>
    <xf numFmtId="0" fontId="41" fillId="4" borderId="1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4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42" fillId="3" borderId="4" xfId="0" applyFont="1" applyFill="1" applyBorder="1" applyProtection="1">
      <protection hidden="1"/>
    </xf>
    <xf numFmtId="3" fontId="41" fillId="4" borderId="1" xfId="0" applyNumberFormat="1" applyFont="1" applyFill="1" applyBorder="1"/>
    <xf numFmtId="0" fontId="44" fillId="4" borderId="4" xfId="5" applyFont="1" applyFill="1" applyBorder="1" applyAlignment="1" applyProtection="1">
      <alignment vertical="center" wrapText="1"/>
      <protection hidden="1"/>
    </xf>
    <xf numFmtId="0" fontId="44" fillId="4" borderId="5" xfId="5" applyFont="1" applyFill="1" applyBorder="1" applyProtection="1">
      <protection hidden="1"/>
    </xf>
    <xf numFmtId="0" fontId="45" fillId="4" borderId="1" xfId="0" applyFont="1" applyFill="1" applyBorder="1" applyAlignment="1" applyProtection="1">
      <alignment horizontal="center" vertical="center"/>
      <protection hidden="1"/>
    </xf>
    <xf numFmtId="3" fontId="6" fillId="6" borderId="1" xfId="5" applyNumberFormat="1" applyFill="1" applyBorder="1" applyProtection="1">
      <protection locked="0"/>
    </xf>
    <xf numFmtId="0" fontId="42" fillId="4" borderId="1" xfId="0" applyFont="1" applyFill="1" applyBorder="1" applyAlignment="1" applyProtection="1">
      <alignment horizontal="center" vertical="center"/>
      <protection hidden="1"/>
    </xf>
    <xf numFmtId="3" fontId="2" fillId="2" borderId="6" xfId="5" applyNumberFormat="1" applyFont="1" applyFill="1" applyBorder="1" applyAlignment="1" applyProtection="1">
      <alignment vertical="center" wrapText="1"/>
      <protection locked="0"/>
    </xf>
    <xf numFmtId="3" fontId="2" fillId="2" borderId="2" xfId="5" applyNumberFormat="1" applyFont="1" applyFill="1" applyBorder="1" applyAlignment="1" applyProtection="1">
      <alignment vertical="center" wrapText="1"/>
      <protection locked="0"/>
    </xf>
    <xf numFmtId="1" fontId="38" fillId="5" borderId="2" xfId="0" applyNumberFormat="1" applyFont="1" applyFill="1" applyBorder="1" applyAlignment="1" applyProtection="1">
      <alignment horizontal="center" vertical="center" wrapText="1"/>
      <protection hidden="1"/>
    </xf>
    <xf numFmtId="3" fontId="6" fillId="6" borderId="1" xfId="5" applyNumberFormat="1" applyFill="1" applyBorder="1" applyAlignment="1" applyProtection="1">
      <alignment vertical="center"/>
      <protection locked="0"/>
    </xf>
    <xf numFmtId="0" fontId="25" fillId="4" borderId="1" xfId="5" applyFont="1" applyFill="1" applyBorder="1" applyAlignment="1">
      <alignment horizontal="center"/>
    </xf>
    <xf numFmtId="0" fontId="2" fillId="5" borderId="2" xfId="5" applyFont="1" applyFill="1" applyBorder="1" applyAlignment="1">
      <alignment horizontal="center" vertical="center" wrapText="1"/>
    </xf>
    <xf numFmtId="3" fontId="25" fillId="4" borderId="1" xfId="5" applyNumberFormat="1" applyFont="1" applyFill="1" applyBorder="1"/>
    <xf numFmtId="3" fontId="26" fillId="7" borderId="1" xfId="5" applyNumberFormat="1" applyFont="1" applyFill="1" applyBorder="1" applyAlignment="1">
      <alignment vertical="center" wrapText="1"/>
    </xf>
    <xf numFmtId="3" fontId="2" fillId="4" borderId="1" xfId="5" applyNumberFormat="1" applyFont="1" applyFill="1" applyBorder="1" applyAlignment="1">
      <alignment vertical="center" wrapText="1"/>
    </xf>
    <xf numFmtId="3" fontId="26" fillId="5" borderId="1" xfId="5" applyNumberFormat="1" applyFont="1" applyFill="1" applyBorder="1" applyAlignment="1">
      <alignment vertical="center" wrapText="1"/>
    </xf>
    <xf numFmtId="0" fontId="38" fillId="5" borderId="2" xfId="0" applyFont="1" applyFill="1" applyBorder="1" applyAlignment="1">
      <alignment vertical="center" wrapText="1"/>
    </xf>
    <xf numFmtId="0" fontId="38" fillId="5" borderId="1" xfId="0" applyFont="1" applyFill="1" applyBorder="1" applyAlignment="1">
      <alignment vertical="center" wrapText="1"/>
    </xf>
    <xf numFmtId="1" fontId="38" fillId="5" borderId="2" xfId="0" applyNumberFormat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1" fontId="40" fillId="5" borderId="1" xfId="0" applyNumberFormat="1" applyFont="1" applyFill="1" applyBorder="1" applyAlignment="1">
      <alignment horizontal="center" vertical="center" wrapText="1"/>
    </xf>
    <xf numFmtId="3" fontId="40" fillId="4" borderId="1" xfId="0" applyNumberFormat="1" applyFont="1" applyFill="1" applyBorder="1" applyAlignment="1">
      <alignment horizontal="center" wrapText="1"/>
    </xf>
    <xf numFmtId="0" fontId="2" fillId="4" borderId="1" xfId="5" applyFont="1" applyFill="1" applyBorder="1" applyAlignment="1">
      <alignment horizontal="center" vertical="center" wrapText="1"/>
    </xf>
    <xf numFmtId="0" fontId="2" fillId="4" borderId="1" xfId="5" applyFont="1" applyFill="1" applyBorder="1" applyAlignment="1">
      <alignment horizontal="left" vertical="center" wrapText="1"/>
    </xf>
    <xf numFmtId="3" fontId="2" fillId="2" borderId="1" xfId="5" applyNumberFormat="1" applyFont="1" applyFill="1" applyBorder="1" applyAlignment="1">
      <alignment vertical="center" wrapText="1"/>
    </xf>
    <xf numFmtId="0" fontId="44" fillId="4" borderId="2" xfId="5" applyFont="1" applyFill="1" applyBorder="1" applyAlignment="1">
      <alignment horizontal="center" vertical="center" wrapText="1"/>
    </xf>
    <xf numFmtId="0" fontId="25" fillId="4" borderId="1" xfId="5" applyFont="1" applyFill="1" applyBorder="1" applyAlignment="1">
      <alignment horizontal="center" vertical="center"/>
    </xf>
    <xf numFmtId="0" fontId="2" fillId="4" borderId="2" xfId="5" applyFont="1" applyFill="1" applyBorder="1" applyAlignment="1">
      <alignment horizontal="left" vertical="center" wrapText="1"/>
    </xf>
    <xf numFmtId="3" fontId="25" fillId="0" borderId="1" xfId="5" applyNumberFormat="1" applyFont="1" applyBorder="1"/>
    <xf numFmtId="0" fontId="44" fillId="4" borderId="2" xfId="5" applyFont="1" applyFill="1" applyBorder="1" applyAlignment="1">
      <alignment horizontal="left" vertical="center" wrapText="1"/>
    </xf>
    <xf numFmtId="0" fontId="25" fillId="4" borderId="1" xfId="5" applyFont="1" applyFill="1" applyBorder="1" applyAlignment="1">
      <alignment horizontal="left" vertical="center"/>
    </xf>
    <xf numFmtId="3" fontId="6" fillId="2" borderId="1" xfId="5" applyNumberFormat="1" applyFill="1" applyBorder="1"/>
    <xf numFmtId="3" fontId="2" fillId="4" borderId="1" xfId="5" applyNumberFormat="1" applyFont="1" applyFill="1" applyBorder="1" applyAlignment="1">
      <alignment wrapText="1"/>
    </xf>
    <xf numFmtId="0" fontId="2" fillId="4" borderId="2" xfId="5" applyFont="1" applyFill="1" applyBorder="1" applyAlignment="1">
      <alignment vertical="center" wrapText="1"/>
    </xf>
    <xf numFmtId="3" fontId="2" fillId="6" borderId="1" xfId="5" applyNumberFormat="1" applyFont="1" applyFill="1" applyBorder="1" applyAlignment="1">
      <alignment vertical="center" wrapText="1"/>
    </xf>
    <xf numFmtId="0" fontId="25" fillId="4" borderId="2" xfId="5" applyFon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3" fontId="25" fillId="0" borderId="1" xfId="0" applyNumberFormat="1" applyFont="1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top" wrapText="1"/>
    </xf>
    <xf numFmtId="0" fontId="26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3" fontId="25" fillId="5" borderId="1" xfId="0" applyNumberFormat="1" applyFont="1" applyFill="1" applyBorder="1"/>
    <xf numFmtId="0" fontId="25" fillId="4" borderId="1" xfId="0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25" fillId="4" borderId="1" xfId="0" applyNumberFormat="1" applyFont="1" applyFill="1" applyBorder="1"/>
    <xf numFmtId="3" fontId="2" fillId="2" borderId="1" xfId="0" applyNumberFormat="1" applyFont="1" applyFill="1" applyBorder="1" applyAlignment="1">
      <alignment horizontal="center" vertical="center" wrapText="1"/>
    </xf>
    <xf numFmtId="0" fontId="25" fillId="4" borderId="2" xfId="5" applyFont="1" applyFill="1" applyBorder="1" applyAlignment="1">
      <alignment vertical="center"/>
    </xf>
    <xf numFmtId="0" fontId="2" fillId="4" borderId="2" xfId="5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wrapText="1"/>
    </xf>
    <xf numFmtId="0" fontId="45" fillId="4" borderId="1" xfId="0" applyFont="1" applyFill="1" applyBorder="1"/>
    <xf numFmtId="2" fontId="45" fillId="4" borderId="1" xfId="1" applyNumberFormat="1" applyFont="1" applyFill="1" applyBorder="1" applyAlignment="1" applyProtection="1">
      <alignment horizontal="right"/>
    </xf>
    <xf numFmtId="2" fontId="45" fillId="2" borderId="1" xfId="1" applyNumberFormat="1" applyFont="1" applyFill="1" applyBorder="1" applyAlignment="1" applyProtection="1">
      <alignment horizontal="right"/>
    </xf>
    <xf numFmtId="0" fontId="45" fillId="4" borderId="1" xfId="0" applyFont="1" applyFill="1" applyBorder="1" applyAlignment="1">
      <alignment vertical="center" wrapText="1"/>
    </xf>
    <xf numFmtId="0" fontId="45" fillId="4" borderId="1" xfId="0" applyFont="1" applyFill="1" applyBorder="1" applyAlignment="1">
      <alignment horizontal="left" wrapText="1"/>
    </xf>
    <xf numFmtId="0" fontId="45" fillId="0" borderId="1" xfId="0" applyFont="1" applyBorder="1"/>
    <xf numFmtId="0" fontId="48" fillId="4" borderId="1" xfId="0" applyFont="1" applyFill="1" applyBorder="1" applyAlignment="1">
      <alignment horizontal="center"/>
    </xf>
    <xf numFmtId="0" fontId="48" fillId="4" borderId="1" xfId="0" applyFont="1" applyFill="1" applyBorder="1"/>
    <xf numFmtId="3" fontId="45" fillId="4" borderId="1" xfId="0" applyNumberFormat="1" applyFont="1" applyFill="1" applyBorder="1"/>
    <xf numFmtId="0" fontId="45" fillId="4" borderId="1" xfId="0" applyFont="1" applyFill="1" applyBorder="1" applyAlignment="1">
      <alignment horizontal="center"/>
    </xf>
    <xf numFmtId="3" fontId="45" fillId="2" borderId="1" xfId="0" applyNumberFormat="1" applyFont="1" applyFill="1" applyBorder="1"/>
    <xf numFmtId="0" fontId="48" fillId="4" borderId="1" xfId="0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wrapText="1"/>
    </xf>
    <xf numFmtId="3" fontId="45" fillId="4" borderId="1" xfId="0" applyNumberFormat="1" applyFont="1" applyFill="1" applyBorder="1" applyAlignment="1">
      <alignment vertical="center"/>
    </xf>
    <xf numFmtId="0" fontId="45" fillId="4" borderId="1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3" fontId="45" fillId="2" borderId="1" xfId="0" applyNumberFormat="1" applyFont="1" applyFill="1" applyBorder="1" applyAlignment="1">
      <alignment vertical="center"/>
    </xf>
    <xf numFmtId="0" fontId="49" fillId="4" borderId="1" xfId="0" applyFont="1" applyFill="1" applyBorder="1" applyAlignment="1">
      <alignment vertical="center"/>
    </xf>
    <xf numFmtId="3" fontId="45" fillId="0" borderId="1" xfId="0" applyNumberFormat="1" applyFont="1" applyBorder="1" applyAlignment="1">
      <alignment vertical="center"/>
    </xf>
    <xf numFmtId="0" fontId="0" fillId="3" borderId="3" xfId="0" applyFill="1" applyBorder="1"/>
    <xf numFmtId="0" fontId="0" fillId="3" borderId="5" xfId="0" applyFill="1" applyBorder="1"/>
    <xf numFmtId="0" fontId="6" fillId="4" borderId="1" xfId="5" applyFill="1" applyBorder="1" applyAlignment="1">
      <alignment horizontal="right"/>
    </xf>
    <xf numFmtId="0" fontId="1" fillId="5" borderId="1" xfId="5" applyFont="1" applyFill="1" applyBorder="1"/>
    <xf numFmtId="1" fontId="26" fillId="5" borderId="2" xfId="5" applyNumberFormat="1" applyFont="1" applyFill="1" applyBorder="1" applyAlignment="1">
      <alignment horizontal="center" vertical="center" wrapText="1"/>
    </xf>
    <xf numFmtId="0" fontId="1" fillId="5" borderId="1" xfId="5" applyFont="1" applyFill="1" applyBorder="1" applyAlignment="1">
      <alignment horizontal="center"/>
    </xf>
    <xf numFmtId="1" fontId="2" fillId="5" borderId="2" xfId="5" applyNumberFormat="1" applyFont="1" applyFill="1" applyBorder="1" applyAlignment="1">
      <alignment horizontal="center" vertical="center" wrapText="1"/>
    </xf>
    <xf numFmtId="0" fontId="6" fillId="5" borderId="1" xfId="5" applyFill="1" applyBorder="1"/>
    <xf numFmtId="0" fontId="29" fillId="8" borderId="2" xfId="5" applyFont="1" applyFill="1" applyBorder="1" applyAlignment="1">
      <alignment horizontal="center" vertical="center" wrapText="1"/>
    </xf>
    <xf numFmtId="0" fontId="26" fillId="8" borderId="2" xfId="5" applyFont="1" applyFill="1" applyBorder="1" applyAlignment="1">
      <alignment vertical="center" wrapText="1"/>
    </xf>
    <xf numFmtId="3" fontId="26" fillId="8" borderId="1" xfId="5" applyNumberFormat="1" applyFont="1" applyFill="1" applyBorder="1" applyAlignment="1">
      <alignment vertical="center" wrapText="1"/>
    </xf>
    <xf numFmtId="3" fontId="6" fillId="8" borderId="1" xfId="5" applyNumberFormat="1" applyFill="1" applyBorder="1"/>
    <xf numFmtId="0" fontId="29" fillId="8" borderId="1" xfId="5" applyFont="1" applyFill="1" applyBorder="1" applyAlignment="1">
      <alignment horizontal="center" vertical="center" wrapText="1"/>
    </xf>
    <xf numFmtId="0" fontId="29" fillId="8" borderId="1" xfId="5" applyFont="1" applyFill="1" applyBorder="1" applyAlignment="1">
      <alignment wrapText="1"/>
    </xf>
    <xf numFmtId="0" fontId="30" fillId="4" borderId="1" xfId="5" applyFont="1" applyFill="1" applyBorder="1" applyAlignment="1">
      <alignment vertical="center"/>
    </xf>
    <xf numFmtId="3" fontId="6" fillId="4" borderId="1" xfId="5" applyNumberFormat="1" applyFill="1" applyBorder="1"/>
    <xf numFmtId="0" fontId="4" fillId="4" borderId="1" xfId="5" applyFont="1" applyFill="1" applyBorder="1" applyAlignment="1">
      <alignment vertical="center"/>
    </xf>
    <xf numFmtId="3" fontId="6" fillId="4" borderId="1" xfId="5" applyNumberFormat="1" applyFill="1" applyBorder="1" applyAlignment="1">
      <alignment vertical="center"/>
    </xf>
    <xf numFmtId="0" fontId="28" fillId="4" borderId="2" xfId="5" applyFont="1" applyFill="1" applyBorder="1" applyAlignment="1">
      <alignment vertical="center" wrapText="1"/>
    </xf>
    <xf numFmtId="3" fontId="2" fillId="4" borderId="2" xfId="5" applyNumberFormat="1" applyFont="1" applyFill="1" applyBorder="1" applyAlignment="1">
      <alignment vertical="center" wrapText="1"/>
    </xf>
    <xf numFmtId="0" fontId="26" fillId="8" borderId="1" xfId="5" applyFont="1" applyFill="1" applyBorder="1" applyAlignment="1">
      <alignment vertical="center" wrapText="1"/>
    </xf>
    <xf numFmtId="3" fontId="26" fillId="8" borderId="1" xfId="5" applyNumberFormat="1" applyFont="1" applyFill="1" applyBorder="1" applyAlignment="1">
      <alignment horizontal="right" vertical="center" wrapText="1"/>
    </xf>
    <xf numFmtId="0" fontId="6" fillId="8" borderId="1" xfId="5" applyFill="1" applyBorder="1"/>
    <xf numFmtId="0" fontId="26" fillId="4" borderId="2" xfId="5" applyFont="1" applyFill="1" applyBorder="1" applyAlignment="1">
      <alignment vertical="center" wrapText="1"/>
    </xf>
    <xf numFmtId="3" fontId="26" fillId="4" borderId="2" xfId="5" applyNumberFormat="1" applyFont="1" applyFill="1" applyBorder="1" applyAlignment="1">
      <alignment vertical="center" wrapText="1"/>
    </xf>
    <xf numFmtId="0" fontId="6" fillId="4" borderId="1" xfId="5" applyFill="1" applyBorder="1" applyAlignment="1">
      <alignment vertical="center"/>
    </xf>
    <xf numFmtId="3" fontId="25" fillId="4" borderId="1" xfId="5" applyNumberFormat="1" applyFont="1" applyFill="1" applyBorder="1" applyAlignment="1">
      <alignment vertical="center"/>
    </xf>
    <xf numFmtId="0" fontId="26" fillId="5" borderId="1" xfId="5" applyFont="1" applyFill="1" applyBorder="1" applyAlignment="1">
      <alignment vertical="center" wrapText="1"/>
    </xf>
    <xf numFmtId="0" fontId="1" fillId="5" borderId="1" xfId="5" applyFont="1" applyFill="1" applyBorder="1" applyAlignment="1">
      <alignment horizontal="left" vertical="center"/>
    </xf>
    <xf numFmtId="0" fontId="29" fillId="7" borderId="1" xfId="5" applyFont="1" applyFill="1" applyBorder="1" applyAlignment="1">
      <alignment horizontal="center" vertical="center" wrapText="1"/>
    </xf>
    <xf numFmtId="0" fontId="26" fillId="7" borderId="1" xfId="5" applyFont="1" applyFill="1" applyBorder="1" applyAlignment="1">
      <alignment vertical="center" wrapText="1"/>
    </xf>
    <xf numFmtId="0" fontId="27" fillId="4" borderId="1" xfId="5" applyFont="1" applyFill="1" applyBorder="1" applyAlignment="1">
      <alignment horizontal="left" vertical="center" wrapText="1"/>
    </xf>
    <xf numFmtId="3" fontId="2" fillId="4" borderId="1" xfId="5" applyNumberFormat="1" applyFont="1" applyFill="1" applyBorder="1" applyAlignment="1">
      <alignment horizontal="right" vertical="center" wrapText="1"/>
    </xf>
    <xf numFmtId="0" fontId="26" fillId="7" borderId="1" xfId="5" applyFont="1" applyFill="1" applyBorder="1" applyAlignment="1">
      <alignment horizontal="left" vertical="center" wrapText="1"/>
    </xf>
    <xf numFmtId="3" fontId="26" fillId="7" borderId="1" xfId="5" applyNumberFormat="1" applyFont="1" applyFill="1" applyBorder="1" applyAlignment="1">
      <alignment horizontal="right" vertical="center" wrapText="1"/>
    </xf>
    <xf numFmtId="0" fontId="27" fillId="4" borderId="2" xfId="5" applyFont="1" applyFill="1" applyBorder="1" applyAlignment="1">
      <alignment vertical="center" wrapText="1"/>
    </xf>
    <xf numFmtId="0" fontId="26" fillId="8" borderId="1" xfId="5" applyFont="1" applyFill="1" applyBorder="1" applyAlignment="1">
      <alignment horizontal="left" vertical="center" wrapText="1"/>
    </xf>
    <xf numFmtId="3" fontId="2" fillId="4" borderId="6" xfId="5" applyNumberFormat="1" applyFont="1" applyFill="1" applyBorder="1" applyAlignment="1">
      <alignment vertical="center" wrapText="1"/>
    </xf>
    <xf numFmtId="0" fontId="30" fillId="4" borderId="2" xfId="5" applyFont="1" applyFill="1" applyBorder="1" applyAlignment="1">
      <alignment vertical="center"/>
    </xf>
    <xf numFmtId="0" fontId="29" fillId="7" borderId="2" xfId="5" applyFont="1" applyFill="1" applyBorder="1" applyAlignment="1">
      <alignment horizontal="center" vertical="center" wrapText="1"/>
    </xf>
    <xf numFmtId="0" fontId="26" fillId="7" borderId="2" xfId="5" applyFont="1" applyFill="1" applyBorder="1" applyAlignment="1">
      <alignment vertical="center" wrapText="1"/>
    </xf>
    <xf numFmtId="3" fontId="2" fillId="7" borderId="6" xfId="5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2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wrapText="1"/>
    </xf>
    <xf numFmtId="0" fontId="50" fillId="0" borderId="0" xfId="0" applyFont="1" applyAlignment="1">
      <alignment vertical="center" wrapText="1"/>
    </xf>
    <xf numFmtId="0" fontId="51" fillId="0" borderId="0" xfId="0" applyFont="1" applyAlignment="1">
      <alignment vertical="center" wrapText="1"/>
    </xf>
    <xf numFmtId="0" fontId="6" fillId="13" borderId="0" xfId="5" applyFill="1" applyAlignment="1" applyProtection="1">
      <alignment horizontal="center" vertical="top"/>
      <protection locked="0"/>
    </xf>
    <xf numFmtId="0" fontId="6" fillId="13" borderId="0" xfId="5" applyFill="1" applyProtection="1">
      <protection locked="0"/>
    </xf>
    <xf numFmtId="2" fontId="6" fillId="13" borderId="0" xfId="5" applyNumberFormat="1" applyFill="1" applyProtection="1">
      <protection locked="0"/>
    </xf>
    <xf numFmtId="0" fontId="33" fillId="0" borderId="0" xfId="0" applyFont="1" applyAlignment="1">
      <alignment vertical="center" wrapText="1"/>
    </xf>
    <xf numFmtId="0" fontId="27" fillId="4" borderId="6" xfId="5" applyFont="1" applyFill="1" applyBorder="1" applyAlignment="1">
      <alignment vertical="center" wrapText="1"/>
    </xf>
    <xf numFmtId="3" fontId="26" fillId="4" borderId="6" xfId="5" applyNumberFormat="1" applyFont="1" applyFill="1" applyBorder="1" applyAlignment="1">
      <alignment vertical="center" wrapText="1"/>
    </xf>
    <xf numFmtId="165" fontId="41" fillId="14" borderId="1" xfId="0" applyNumberFormat="1" applyFont="1" applyFill="1" applyBorder="1" applyProtection="1">
      <protection locked="0"/>
    </xf>
    <xf numFmtId="0" fontId="62" fillId="4" borderId="5" xfId="0" applyFont="1" applyFill="1" applyBorder="1" applyProtection="1">
      <protection hidden="1"/>
    </xf>
    <xf numFmtId="0" fontId="56" fillId="4" borderId="1" xfId="0" applyFont="1" applyFill="1" applyBorder="1" applyAlignment="1" applyProtection="1">
      <alignment vertical="center"/>
      <protection hidden="1"/>
    </xf>
    <xf numFmtId="0" fontId="6" fillId="15" borderId="0" xfId="5" applyFill="1" applyProtection="1">
      <protection locked="0"/>
    </xf>
    <xf numFmtId="0" fontId="6" fillId="15" borderId="0" xfId="5" applyFill="1" applyAlignment="1" applyProtection="1">
      <alignment horizontal="center" vertical="top"/>
      <protection locked="0"/>
    </xf>
    <xf numFmtId="2" fontId="6" fillId="15" borderId="0" xfId="5" applyNumberFormat="1" applyFill="1" applyProtection="1">
      <protection locked="0"/>
    </xf>
    <xf numFmtId="0" fontId="21" fillId="15" borderId="0" xfId="5" applyFont="1" applyFill="1" applyProtection="1">
      <protection locked="0"/>
    </xf>
    <xf numFmtId="0" fontId="20" fillId="15" borderId="0" xfId="5" applyFont="1" applyFill="1" applyProtection="1">
      <protection locked="0"/>
    </xf>
    <xf numFmtId="0" fontId="6" fillId="15" borderId="0" xfId="5" applyFill="1"/>
    <xf numFmtId="0" fontId="0" fillId="15" borderId="1" xfId="0" applyFill="1" applyBorder="1"/>
    <xf numFmtId="0" fontId="0" fillId="15" borderId="1" xfId="0" applyFill="1" applyBorder="1" applyAlignment="1">
      <alignment wrapText="1"/>
    </xf>
    <xf numFmtId="0" fontId="6" fillId="15" borderId="1" xfId="5" applyFill="1" applyBorder="1"/>
    <xf numFmtId="0" fontId="11" fillId="15" borderId="0" xfId="5" applyFont="1" applyFill="1" applyAlignment="1">
      <alignment vertical="top" wrapText="1"/>
    </xf>
    <xf numFmtId="4" fontId="12" fillId="15" borderId="0" xfId="5" applyNumberFormat="1" applyFont="1" applyFill="1" applyAlignment="1">
      <alignment horizontal="right" vertical="top" wrapText="1"/>
    </xf>
    <xf numFmtId="4" fontId="16" fillId="15" borderId="0" xfId="5" applyNumberFormat="1" applyFont="1" applyFill="1" applyAlignment="1">
      <alignment horizontal="right" vertical="top" wrapText="1"/>
    </xf>
    <xf numFmtId="0" fontId="19" fillId="15" borderId="0" xfId="5" applyFont="1" applyFill="1" applyAlignment="1">
      <alignment vertical="top" wrapText="1"/>
    </xf>
    <xf numFmtId="4" fontId="17" fillId="15" borderId="0" xfId="5" applyNumberFormat="1" applyFont="1" applyFill="1" applyAlignment="1">
      <alignment horizontal="right" vertical="top" wrapText="1"/>
    </xf>
    <xf numFmtId="4" fontId="14" fillId="15" borderId="0" xfId="2" applyNumberFormat="1" applyFont="1" applyFill="1" applyBorder="1" applyProtection="1">
      <protection locked="0"/>
    </xf>
    <xf numFmtId="0" fontId="18" fillId="15" borderId="0" xfId="5" applyFont="1" applyFill="1" applyAlignment="1">
      <alignment vertical="top" wrapText="1"/>
    </xf>
    <xf numFmtId="0" fontId="15" fillId="15" borderId="0" xfId="5" applyFont="1" applyFill="1" applyAlignment="1">
      <alignment vertical="top" wrapText="1"/>
    </xf>
    <xf numFmtId="4" fontId="13" fillId="15" borderId="0" xfId="5" applyNumberFormat="1" applyFont="1" applyFill="1" applyAlignment="1">
      <alignment horizontal="right" vertical="top" wrapText="1"/>
    </xf>
    <xf numFmtId="4" fontId="5" fillId="15" borderId="0" xfId="5" applyNumberFormat="1" applyFont="1" applyFill="1" applyProtection="1">
      <protection locked="0"/>
    </xf>
    <xf numFmtId="0" fontId="7" fillId="15" borderId="0" xfId="5" applyFont="1" applyFill="1" applyProtection="1">
      <protection hidden="1"/>
    </xf>
    <xf numFmtId="0" fontId="10" fillId="15" borderId="0" xfId="5" applyFont="1" applyFill="1" applyProtection="1">
      <protection hidden="1"/>
    </xf>
    <xf numFmtId="0" fontId="10" fillId="15" borderId="0" xfId="5" applyFont="1" applyFill="1" applyAlignment="1" applyProtection="1">
      <alignment horizontal="left"/>
      <protection hidden="1"/>
    </xf>
    <xf numFmtId="0" fontId="6" fillId="15" borderId="0" xfId="5" applyFill="1" applyAlignment="1">
      <alignment horizontal="center" vertical="top"/>
    </xf>
    <xf numFmtId="2" fontId="6" fillId="15" borderId="0" xfId="5" applyNumberFormat="1" applyFill="1"/>
    <xf numFmtId="0" fontId="7" fillId="15" borderId="0" xfId="5" quotePrefix="1" applyFont="1" applyFill="1" applyAlignment="1" applyProtection="1">
      <alignment horizontal="left"/>
      <protection hidden="1"/>
    </xf>
    <xf numFmtId="0" fontId="10" fillId="15" borderId="0" xfId="5" applyFont="1" applyFill="1" applyAlignment="1" applyProtection="1">
      <alignment horizontal="left" vertical="top" wrapText="1"/>
      <protection hidden="1"/>
    </xf>
    <xf numFmtId="0" fontId="10" fillId="15" borderId="0" xfId="5" applyFont="1" applyFill="1" applyAlignment="1" applyProtection="1">
      <alignment horizontal="left" vertical="center"/>
      <protection hidden="1"/>
    </xf>
    <xf numFmtId="0" fontId="7" fillId="15" borderId="0" xfId="5" quotePrefix="1" applyFont="1" applyFill="1" applyAlignment="1" applyProtection="1">
      <alignment horizontal="left" wrapText="1"/>
      <protection hidden="1"/>
    </xf>
    <xf numFmtId="0" fontId="9" fillId="15" borderId="0" xfId="5" quotePrefix="1" applyFont="1" applyFill="1" applyAlignment="1" applyProtection="1">
      <alignment horizontal="left"/>
      <protection hidden="1"/>
    </xf>
    <xf numFmtId="0" fontId="8" fillId="15" borderId="0" xfId="5" applyFont="1" applyFill="1" applyProtection="1">
      <protection hidden="1"/>
    </xf>
    <xf numFmtId="0" fontId="63" fillId="15" borderId="0" xfId="5" applyFont="1" applyFill="1" applyProtection="1">
      <protection locked="0"/>
    </xf>
    <xf numFmtId="0" fontId="64" fillId="2" borderId="2" xfId="5" applyFont="1" applyFill="1" applyBorder="1" applyAlignment="1" applyProtection="1">
      <alignment horizontal="center" vertical="center"/>
      <protection locked="0"/>
    </xf>
    <xf numFmtId="0" fontId="63" fillId="2" borderId="2" xfId="5" applyFont="1" applyFill="1" applyBorder="1" applyAlignment="1" applyProtection="1">
      <alignment horizontal="center" vertical="center"/>
      <protection locked="0"/>
    </xf>
    <xf numFmtId="2" fontId="64" fillId="16" borderId="1" xfId="5" applyNumberFormat="1" applyFont="1" applyFill="1" applyBorder="1" applyAlignment="1" applyProtection="1">
      <alignment horizontal="left"/>
      <protection hidden="1"/>
    </xf>
    <xf numFmtId="2" fontId="64" fillId="16" borderId="4" xfId="5" applyNumberFormat="1" applyFont="1" applyFill="1" applyBorder="1" applyAlignment="1" applyProtection="1">
      <alignment horizontal="left"/>
      <protection hidden="1"/>
    </xf>
    <xf numFmtId="0" fontId="64" fillId="16" borderId="5" xfId="5" applyFont="1" applyFill="1" applyBorder="1" applyProtection="1">
      <protection hidden="1"/>
    </xf>
    <xf numFmtId="2" fontId="64" fillId="16" borderId="6" xfId="5" applyNumberFormat="1" applyFont="1" applyFill="1" applyBorder="1" applyAlignment="1" applyProtection="1">
      <alignment horizontal="center" vertical="center"/>
      <protection hidden="1"/>
    </xf>
    <xf numFmtId="0" fontId="64" fillId="16" borderId="6" xfId="5" applyFont="1" applyFill="1" applyBorder="1" applyAlignment="1" applyProtection="1">
      <alignment horizontal="center" vertical="center"/>
      <protection hidden="1"/>
    </xf>
    <xf numFmtId="1" fontId="64" fillId="16" borderId="1" xfId="5" applyNumberFormat="1" applyFont="1" applyFill="1" applyBorder="1" applyAlignment="1" applyProtection="1">
      <alignment horizontal="center" vertical="center"/>
      <protection locked="0"/>
    </xf>
    <xf numFmtId="0" fontId="64" fillId="2" borderId="1" xfId="5" applyFont="1" applyFill="1" applyBorder="1" applyAlignment="1" applyProtection="1">
      <alignment horizontal="center" vertical="center"/>
      <protection locked="0"/>
    </xf>
    <xf numFmtId="0" fontId="65" fillId="16" borderId="1" xfId="5" applyFont="1" applyFill="1" applyBorder="1" applyAlignment="1" applyProtection="1">
      <alignment vertical="top" wrapText="1"/>
      <protection hidden="1"/>
    </xf>
    <xf numFmtId="166" fontId="66" fillId="16" borderId="1" xfId="2" applyNumberFormat="1" applyFont="1" applyFill="1" applyBorder="1" applyProtection="1"/>
    <xf numFmtId="0" fontId="67" fillId="16" borderId="1" xfId="5" applyFont="1" applyFill="1" applyBorder="1" applyAlignment="1" applyProtection="1">
      <alignment vertical="top" wrapText="1"/>
      <protection hidden="1"/>
    </xf>
    <xf numFmtId="166" fontId="64" fillId="0" borderId="1" xfId="2" applyNumberFormat="1" applyFont="1" applyBorder="1" applyProtection="1">
      <protection locked="0"/>
    </xf>
    <xf numFmtId="166" fontId="66" fillId="0" borderId="1" xfId="2" applyNumberFormat="1" applyFont="1" applyBorder="1" applyProtection="1">
      <protection locked="0"/>
    </xf>
    <xf numFmtId="0" fontId="68" fillId="16" borderId="1" xfId="5" applyFont="1" applyFill="1" applyBorder="1" applyAlignment="1" applyProtection="1">
      <alignment vertical="top" wrapText="1"/>
      <protection hidden="1"/>
    </xf>
    <xf numFmtId="0" fontId="64" fillId="15" borderId="0" xfId="5" applyFont="1" applyFill="1" applyProtection="1">
      <protection hidden="1"/>
    </xf>
    <xf numFmtId="0" fontId="69" fillId="16" borderId="1" xfId="5" applyFont="1" applyFill="1" applyBorder="1" applyAlignment="1" applyProtection="1">
      <alignment horizontal="center"/>
      <protection hidden="1"/>
    </xf>
    <xf numFmtId="0" fontId="70" fillId="16" borderId="1" xfId="5" applyFont="1" applyFill="1" applyBorder="1" applyAlignment="1" applyProtection="1">
      <alignment horizontal="center" wrapText="1"/>
      <protection hidden="1"/>
    </xf>
    <xf numFmtId="0" fontId="71" fillId="16" borderId="1" xfId="5" applyFont="1" applyFill="1" applyBorder="1" applyProtection="1">
      <protection hidden="1"/>
    </xf>
    <xf numFmtId="166" fontId="64" fillId="16" borderId="1" xfId="2" applyNumberFormat="1" applyFont="1" applyFill="1" applyBorder="1" applyProtection="1">
      <protection locked="0"/>
    </xf>
    <xf numFmtId="0" fontId="64" fillId="15" borderId="0" xfId="5" applyFont="1" applyFill="1" applyProtection="1">
      <protection locked="0"/>
    </xf>
    <xf numFmtId="0" fontId="69" fillId="16" borderId="1" xfId="5" quotePrefix="1" applyFont="1" applyFill="1" applyBorder="1" applyAlignment="1" applyProtection="1">
      <alignment horizontal="center"/>
      <protection hidden="1"/>
    </xf>
    <xf numFmtId="0" fontId="65" fillId="16" borderId="1" xfId="5" applyFont="1" applyFill="1" applyBorder="1" applyAlignment="1" applyProtection="1">
      <alignment horizontal="left" vertical="center" wrapText="1"/>
      <protection hidden="1"/>
    </xf>
    <xf numFmtId="4" fontId="72" fillId="16" borderId="1" xfId="5" applyNumberFormat="1" applyFont="1" applyFill="1" applyBorder="1" applyAlignment="1">
      <alignment vertical="top" wrapText="1"/>
    </xf>
    <xf numFmtId="0" fontId="66" fillId="16" borderId="1" xfId="5" applyFont="1" applyFill="1" applyBorder="1" applyProtection="1">
      <protection hidden="1"/>
    </xf>
    <xf numFmtId="4" fontId="66" fillId="16" borderId="1" xfId="2" applyNumberFormat="1" applyFont="1" applyFill="1" applyBorder="1" applyProtection="1">
      <protection hidden="1"/>
    </xf>
    <xf numFmtId="4" fontId="66" fillId="16" borderId="1" xfId="2" applyNumberFormat="1" applyFont="1" applyFill="1" applyBorder="1" applyAlignment="1" applyProtection="1">
      <protection hidden="1"/>
    </xf>
    <xf numFmtId="166" fontId="64" fillId="0" borderId="1" xfId="2" applyNumberFormat="1" applyFont="1" applyFill="1" applyBorder="1" applyProtection="1">
      <protection locked="0"/>
    </xf>
    <xf numFmtId="0" fontId="64" fillId="16" borderId="3" xfId="5" applyFont="1" applyFill="1" applyBorder="1" applyAlignment="1">
      <alignment horizontal="left"/>
    </xf>
    <xf numFmtId="4" fontId="66" fillId="16" borderId="1" xfId="2" applyNumberFormat="1" applyFont="1" applyFill="1" applyBorder="1" applyProtection="1"/>
    <xf numFmtId="0" fontId="71" fillId="16" borderId="1" xfId="5" applyFont="1" applyFill="1" applyBorder="1" applyAlignment="1" applyProtection="1">
      <alignment horizontal="left"/>
      <protection hidden="1"/>
    </xf>
    <xf numFmtId="0" fontId="69" fillId="16" borderId="1" xfId="5" applyFont="1" applyFill="1" applyBorder="1" applyAlignment="1" applyProtection="1">
      <alignment horizontal="center" vertical="top"/>
      <protection hidden="1"/>
    </xf>
    <xf numFmtId="0" fontId="66" fillId="16" borderId="1" xfId="5" quotePrefix="1" applyFont="1" applyFill="1" applyBorder="1" applyAlignment="1" applyProtection="1">
      <alignment horizontal="left"/>
      <protection hidden="1"/>
    </xf>
    <xf numFmtId="0" fontId="69" fillId="16" borderId="2" xfId="5" applyFont="1" applyFill="1" applyBorder="1" applyAlignment="1" applyProtection="1">
      <alignment vertical="top"/>
      <protection hidden="1"/>
    </xf>
    <xf numFmtId="0" fontId="69" fillId="16" borderId="7" xfId="5" applyFont="1" applyFill="1" applyBorder="1" applyAlignment="1" applyProtection="1">
      <alignment vertical="top"/>
      <protection hidden="1"/>
    </xf>
    <xf numFmtId="0" fontId="71" fillId="16" borderId="1" xfId="5" applyFont="1" applyFill="1" applyBorder="1" applyAlignment="1" applyProtection="1">
      <alignment horizontal="left" vertical="top" wrapText="1"/>
      <protection hidden="1"/>
    </xf>
    <xf numFmtId="166" fontId="64" fillId="0" borderId="1" xfId="2" applyNumberFormat="1" applyFont="1" applyBorder="1" applyAlignment="1" applyProtection="1">
      <alignment vertical="top"/>
      <protection locked="0"/>
    </xf>
    <xf numFmtId="0" fontId="71" fillId="16" borderId="1" xfId="5" applyFont="1" applyFill="1" applyBorder="1" applyAlignment="1" applyProtection="1">
      <alignment horizontal="left" vertical="center"/>
      <protection hidden="1"/>
    </xf>
    <xf numFmtId="0" fontId="69" fillId="16" borderId="6" xfId="5" applyFont="1" applyFill="1" applyBorder="1" applyAlignment="1" applyProtection="1">
      <alignment vertical="top"/>
      <protection hidden="1"/>
    </xf>
    <xf numFmtId="0" fontId="66" fillId="16" borderId="1" xfId="5" quotePrefix="1" applyFont="1" applyFill="1" applyBorder="1" applyAlignment="1" applyProtection="1">
      <alignment horizontal="left" wrapText="1"/>
      <protection hidden="1"/>
    </xf>
    <xf numFmtId="4" fontId="66" fillId="17" borderId="1" xfId="2" applyNumberFormat="1" applyFont="1" applyFill="1" applyBorder="1" applyProtection="1"/>
    <xf numFmtId="0" fontId="69" fillId="16" borderId="2" xfId="5" applyFont="1" applyFill="1" applyBorder="1" applyAlignment="1" applyProtection="1">
      <alignment horizontal="center" vertical="top"/>
      <protection hidden="1"/>
    </xf>
    <xf numFmtId="0" fontId="69" fillId="16" borderId="7" xfId="5" applyFont="1" applyFill="1" applyBorder="1" applyAlignment="1" applyProtection="1">
      <alignment horizontal="center" vertical="top"/>
      <protection hidden="1"/>
    </xf>
    <xf numFmtId="0" fontId="71" fillId="16" borderId="1" xfId="5" quotePrefix="1" applyFont="1" applyFill="1" applyBorder="1" applyAlignment="1" applyProtection="1">
      <alignment horizontal="left"/>
      <protection hidden="1"/>
    </xf>
    <xf numFmtId="4" fontId="64" fillId="17" borderId="1" xfId="2" applyNumberFormat="1" applyFont="1" applyFill="1" applyBorder="1" applyProtection="1">
      <protection locked="0"/>
    </xf>
    <xf numFmtId="0" fontId="69" fillId="16" borderId="6" xfId="5" applyFont="1" applyFill="1" applyBorder="1" applyAlignment="1" applyProtection="1">
      <alignment horizontal="center" vertical="top"/>
      <protection hidden="1"/>
    </xf>
    <xf numFmtId="0" fontId="73" fillId="16" borderId="1" xfId="5" applyFont="1" applyFill="1" applyBorder="1" applyProtection="1">
      <protection hidden="1"/>
    </xf>
    <xf numFmtId="166" fontId="64" fillId="0" borderId="1" xfId="2" applyNumberFormat="1" applyFont="1" applyBorder="1" applyAlignment="1" applyProtection="1">
      <alignment horizontal="right"/>
      <protection locked="0"/>
    </xf>
    <xf numFmtId="4" fontId="64" fillId="0" borderId="1" xfId="2" applyNumberFormat="1" applyFont="1" applyBorder="1" applyAlignment="1" applyProtection="1">
      <alignment horizontal="right"/>
      <protection locked="0"/>
    </xf>
    <xf numFmtId="0" fontId="74" fillId="16" borderId="4" xfId="5" applyFont="1" applyFill="1" applyBorder="1" applyAlignment="1">
      <alignment horizontal="center"/>
    </xf>
    <xf numFmtId="0" fontId="74" fillId="16" borderId="3" xfId="5" applyFont="1" applyFill="1" applyBorder="1" applyAlignment="1">
      <alignment horizontal="center"/>
    </xf>
    <xf numFmtId="0" fontId="74" fillId="16" borderId="5" xfId="5" applyFont="1" applyFill="1" applyBorder="1" applyAlignment="1">
      <alignment horizontal="center"/>
    </xf>
    <xf numFmtId="0" fontId="71" fillId="16" borderId="1" xfId="5" applyFont="1" applyFill="1" applyBorder="1" applyAlignment="1">
      <alignment horizontal="right"/>
    </xf>
    <xf numFmtId="4" fontId="64" fillId="0" borderId="1" xfId="2" applyNumberFormat="1" applyFont="1" applyBorder="1" applyProtection="1">
      <protection locked="0"/>
    </xf>
    <xf numFmtId="4" fontId="64" fillId="2" borderId="1" xfId="2" applyNumberFormat="1" applyFont="1" applyFill="1" applyBorder="1" applyProtection="1">
      <protection locked="0"/>
    </xf>
    <xf numFmtId="0" fontId="63" fillId="15" borderId="0" xfId="5" applyFont="1" applyFill="1" applyAlignment="1" applyProtection="1">
      <alignment horizontal="center" vertical="top"/>
      <protection locked="0"/>
    </xf>
    <xf numFmtId="0" fontId="71" fillId="16" borderId="1" xfId="5" applyFont="1" applyFill="1" applyBorder="1" applyAlignment="1">
      <alignment horizontal="right" vertical="center"/>
    </xf>
    <xf numFmtId="2" fontId="71" fillId="15" borderId="1" xfId="5" applyNumberFormat="1" applyFont="1" applyFill="1" applyBorder="1" applyAlignment="1" applyProtection="1">
      <alignment horizontal="center" vertical="center"/>
      <protection locked="0"/>
    </xf>
    <xf numFmtId="2" fontId="75" fillId="15" borderId="1" xfId="5" applyNumberFormat="1" applyFont="1" applyFill="1" applyBorder="1" applyAlignment="1" applyProtection="1">
      <alignment horizontal="center" vertical="center"/>
      <protection locked="0"/>
    </xf>
    <xf numFmtId="0" fontId="71" fillId="15" borderId="1" xfId="5" applyFont="1" applyFill="1" applyBorder="1" applyAlignment="1" applyProtection="1">
      <alignment horizontal="center" vertical="center"/>
      <protection locked="0"/>
    </xf>
    <xf numFmtId="0" fontId="63" fillId="3" borderId="0" xfId="5" applyFont="1" applyFill="1"/>
    <xf numFmtId="0" fontId="63" fillId="0" borderId="0" xfId="5" applyFont="1"/>
    <xf numFmtId="0" fontId="76" fillId="5" borderId="2" xfId="5" applyFont="1" applyFill="1" applyBorder="1" applyAlignment="1">
      <alignment horizontal="center"/>
    </xf>
    <xf numFmtId="0" fontId="76" fillId="5" borderId="1" xfId="5" applyFont="1" applyFill="1" applyBorder="1" applyAlignment="1">
      <alignment horizontal="center"/>
    </xf>
    <xf numFmtId="1" fontId="76" fillId="4" borderId="2" xfId="5" applyNumberFormat="1" applyFont="1" applyFill="1" applyBorder="1" applyAlignment="1">
      <alignment horizontal="center" vertical="center" wrapText="1"/>
    </xf>
    <xf numFmtId="0" fontId="76" fillId="4" borderId="1" xfId="5" applyFont="1" applyFill="1" applyBorder="1" applyAlignment="1">
      <alignment horizontal="center"/>
    </xf>
    <xf numFmtId="1" fontId="77" fillId="4" borderId="1" xfId="5" applyNumberFormat="1" applyFont="1" applyFill="1" applyBorder="1" applyAlignment="1">
      <alignment horizontal="center"/>
    </xf>
    <xf numFmtId="0" fontId="77" fillId="4" borderId="1" xfId="5" applyFont="1" applyFill="1" applyBorder="1" applyAlignment="1">
      <alignment horizontal="center"/>
    </xf>
    <xf numFmtId="0" fontId="77" fillId="5" borderId="6" xfId="5" applyFont="1" applyFill="1" applyBorder="1" applyAlignment="1">
      <alignment horizontal="right" vertical="center"/>
    </xf>
    <xf numFmtId="0" fontId="77" fillId="5" borderId="2" xfId="5" applyFont="1" applyFill="1" applyBorder="1" applyAlignment="1">
      <alignment horizontal="center" vertical="center" wrapText="1"/>
    </xf>
    <xf numFmtId="3" fontId="77" fillId="4" borderId="1" xfId="5" applyNumberFormat="1" applyFont="1" applyFill="1" applyBorder="1" applyAlignment="1">
      <alignment horizontal="center"/>
    </xf>
    <xf numFmtId="0" fontId="77" fillId="4" borderId="1" xfId="5" applyFont="1" applyFill="1" applyBorder="1" applyAlignment="1">
      <alignment horizontal="center" vertical="center" wrapText="1"/>
    </xf>
    <xf numFmtId="0" fontId="77" fillId="4" borderId="1" xfId="5" applyFont="1" applyFill="1" applyBorder="1" applyAlignment="1">
      <alignment horizontal="left" vertical="center" wrapText="1"/>
    </xf>
    <xf numFmtId="3" fontId="77" fillId="4" borderId="1" xfId="5" applyNumberFormat="1" applyFont="1" applyFill="1" applyBorder="1" applyAlignment="1">
      <alignment vertical="top" wrapText="1"/>
    </xf>
    <xf numFmtId="3" fontId="77" fillId="4" borderId="1" xfId="5" applyNumberFormat="1" applyFont="1" applyFill="1" applyBorder="1"/>
    <xf numFmtId="0" fontId="77" fillId="2" borderId="1" xfId="5" applyFont="1" applyFill="1" applyBorder="1" applyAlignment="1" applyProtection="1">
      <alignment horizontal="left" vertical="center" wrapText="1"/>
      <protection locked="0"/>
    </xf>
    <xf numFmtId="3" fontId="77" fillId="2" borderId="1" xfId="5" applyNumberFormat="1" applyFont="1" applyFill="1" applyBorder="1" applyProtection="1">
      <protection locked="0"/>
    </xf>
    <xf numFmtId="3" fontId="77" fillId="4" borderId="1" xfId="5" applyNumberFormat="1" applyFont="1" applyFill="1" applyBorder="1" applyProtection="1">
      <protection locked="0"/>
    </xf>
    <xf numFmtId="0" fontId="63" fillId="4" borderId="0" xfId="5" applyFont="1" applyFill="1"/>
    <xf numFmtId="0" fontId="77" fillId="4" borderId="2" xfId="5" applyFont="1" applyFill="1" applyBorder="1" applyAlignment="1">
      <alignment horizontal="center" vertical="center" wrapText="1"/>
    </xf>
    <xf numFmtId="0" fontId="77" fillId="4" borderId="5" xfId="5" applyFont="1" applyFill="1" applyBorder="1" applyProtection="1">
      <protection hidden="1"/>
    </xf>
    <xf numFmtId="0" fontId="78" fillId="4" borderId="2" xfId="5" applyFont="1" applyFill="1" applyBorder="1" applyAlignment="1">
      <alignment horizontal="center" vertical="center" wrapText="1"/>
    </xf>
    <xf numFmtId="0" fontId="78" fillId="4" borderId="5" xfId="5" applyFont="1" applyFill="1" applyBorder="1" applyProtection="1">
      <protection hidden="1"/>
    </xf>
    <xf numFmtId="0" fontId="79" fillId="4" borderId="1" xfId="5" applyFont="1" applyFill="1" applyBorder="1" applyAlignment="1">
      <alignment vertical="top" wrapText="1"/>
    </xf>
    <xf numFmtId="0" fontId="79" fillId="4" borderId="5" xfId="5" applyFont="1" applyFill="1" applyBorder="1" applyAlignment="1">
      <alignment vertical="top" wrapText="1"/>
    </xf>
    <xf numFmtId="0" fontId="68" fillId="4" borderId="5" xfId="5" applyFont="1" applyFill="1" applyBorder="1" applyAlignment="1">
      <alignment vertical="top" wrapText="1"/>
    </xf>
    <xf numFmtId="0" fontId="68" fillId="4" borderId="8" xfId="5" applyFont="1" applyFill="1" applyBorder="1" applyAlignment="1">
      <alignment vertical="top" wrapText="1"/>
    </xf>
    <xf numFmtId="0" fontId="76" fillId="4" borderId="2" xfId="5" applyFont="1" applyFill="1" applyBorder="1" applyAlignment="1">
      <alignment horizontal="center" vertical="center" wrapText="1"/>
    </xf>
    <xf numFmtId="0" fontId="76" fillId="4" borderId="2" xfId="5" applyFont="1" applyFill="1" applyBorder="1" applyAlignment="1" applyProtection="1">
      <alignment vertical="center"/>
      <protection hidden="1"/>
    </xf>
    <xf numFmtId="3" fontId="76" fillId="4" borderId="1" xfId="5" applyNumberFormat="1" applyFont="1" applyFill="1" applyBorder="1" applyAlignment="1">
      <alignment vertical="top" wrapText="1"/>
    </xf>
    <xf numFmtId="0" fontId="77" fillId="4" borderId="1" xfId="5" applyFont="1" applyFill="1" applyBorder="1" applyAlignment="1">
      <alignment horizontal="center" vertical="center"/>
    </xf>
    <xf numFmtId="0" fontId="77" fillId="4" borderId="2" xfId="5" applyFont="1" applyFill="1" applyBorder="1" applyAlignment="1">
      <alignment horizontal="left" vertical="center" wrapText="1"/>
    </xf>
    <xf numFmtId="0" fontId="78" fillId="4" borderId="1" xfId="5" applyFont="1" applyFill="1" applyBorder="1" applyAlignment="1">
      <alignment horizontal="center" vertical="center"/>
    </xf>
    <xf numFmtId="0" fontId="78" fillId="4" borderId="2" xfId="5" applyFont="1" applyFill="1" applyBorder="1" applyAlignment="1">
      <alignment horizontal="left" vertical="center" wrapText="1"/>
    </xf>
    <xf numFmtId="0" fontId="77" fillId="4" borderId="1" xfId="5" applyFont="1" applyFill="1" applyBorder="1" applyAlignment="1">
      <alignment horizontal="left" vertical="center"/>
    </xf>
    <xf numFmtId="3" fontId="77" fillId="4" borderId="1" xfId="5" applyNumberFormat="1" applyFont="1" applyFill="1" applyBorder="1" applyAlignment="1">
      <alignment vertical="center" wrapText="1"/>
    </xf>
    <xf numFmtId="0" fontId="77" fillId="4" borderId="2" xfId="5" applyFont="1" applyFill="1" applyBorder="1" applyAlignment="1">
      <alignment vertical="center" wrapText="1"/>
    </xf>
    <xf numFmtId="0" fontId="77" fillId="4" borderId="2" xfId="5" applyFont="1" applyFill="1" applyBorder="1" applyAlignment="1" applyProtection="1">
      <alignment vertical="center" wrapText="1"/>
      <protection hidden="1"/>
    </xf>
    <xf numFmtId="3" fontId="77" fillId="6" borderId="1" xfId="5" applyNumberFormat="1" applyFont="1" applyFill="1" applyBorder="1" applyAlignment="1" applyProtection="1">
      <alignment vertical="center" wrapText="1"/>
      <protection locked="0"/>
    </xf>
    <xf numFmtId="0" fontId="78" fillId="4" borderId="1" xfId="5" applyFont="1" applyFill="1" applyBorder="1" applyAlignment="1">
      <alignment horizontal="center"/>
    </xf>
    <xf numFmtId="0" fontId="78" fillId="4" borderId="4" xfId="5" applyFont="1" applyFill="1" applyBorder="1" applyAlignment="1" applyProtection="1">
      <alignment vertical="center" wrapText="1"/>
      <protection hidden="1"/>
    </xf>
    <xf numFmtId="0" fontId="77" fillId="2" borderId="1" xfId="5" applyFont="1" applyFill="1" applyBorder="1" applyProtection="1">
      <protection locked="0"/>
    </xf>
    <xf numFmtId="0" fontId="77" fillId="4" borderId="2" xfId="5" applyFont="1" applyFill="1" applyBorder="1" applyAlignment="1">
      <alignment horizontal="center" vertical="center"/>
    </xf>
    <xf numFmtId="0" fontId="77" fillId="4" borderId="1" xfId="5" applyFont="1" applyFill="1" applyBorder="1" applyAlignment="1">
      <alignment vertical="center" wrapText="1"/>
    </xf>
    <xf numFmtId="3" fontId="77" fillId="6" borderId="1" xfId="5" applyNumberFormat="1" applyFont="1" applyFill="1" applyBorder="1" applyAlignment="1" applyProtection="1">
      <alignment vertical="center"/>
      <protection locked="0"/>
    </xf>
    <xf numFmtId="0" fontId="76" fillId="5" borderId="1" xfId="5" applyFont="1" applyFill="1" applyBorder="1" applyAlignment="1">
      <alignment horizontal="center" vertical="center" wrapText="1"/>
    </xf>
    <xf numFmtId="0" fontId="76" fillId="5" borderId="2" xfId="5" applyFont="1" applyFill="1" applyBorder="1" applyAlignment="1">
      <alignment vertical="center" wrapText="1"/>
    </xf>
    <xf numFmtId="3" fontId="76" fillId="5" borderId="1" xfId="5" applyNumberFormat="1" applyFont="1" applyFill="1" applyBorder="1" applyAlignment="1">
      <alignment vertical="center" wrapText="1"/>
    </xf>
    <xf numFmtId="0" fontId="76" fillId="5" borderId="1" xfId="5" applyFont="1" applyFill="1" applyBorder="1" applyAlignment="1">
      <alignment horizontal="left" vertical="center" wrapText="1"/>
    </xf>
    <xf numFmtId="0" fontId="76" fillId="5" borderId="1" xfId="5" applyFont="1" applyFill="1" applyBorder="1" applyAlignment="1">
      <alignment vertical="center" wrapText="1"/>
    </xf>
    <xf numFmtId="0" fontId="63" fillId="0" borderId="0" xfId="5" applyFont="1" applyAlignment="1">
      <alignment horizontal="left" vertical="center"/>
    </xf>
    <xf numFmtId="0" fontId="63" fillId="0" borderId="0" xfId="5" applyFont="1" applyAlignment="1">
      <alignment horizontal="center" vertical="center"/>
    </xf>
    <xf numFmtId="0" fontId="0" fillId="4" borderId="0" xfId="0" applyFill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9" xfId="0" applyBorder="1"/>
    <xf numFmtId="0" fontId="0" fillId="5" borderId="5" xfId="0" applyFill="1" applyBorder="1"/>
    <xf numFmtId="0" fontId="0" fillId="5" borderId="1" xfId="0" applyFill="1" applyBorder="1"/>
    <xf numFmtId="0" fontId="0" fillId="5" borderId="0" xfId="0" applyFill="1"/>
    <xf numFmtId="0" fontId="0" fillId="10" borderId="0" xfId="0" applyFill="1"/>
    <xf numFmtId="0" fontId="63" fillId="15" borderId="0" xfId="5" applyFont="1" applyFill="1"/>
    <xf numFmtId="0" fontId="63" fillId="15" borderId="0" xfId="5" applyFont="1" applyFill="1" applyAlignment="1">
      <alignment horizontal="center" vertical="center"/>
    </xf>
    <xf numFmtId="0" fontId="63" fillId="15" borderId="0" xfId="5" applyFont="1" applyFill="1" applyAlignment="1">
      <alignment horizontal="left" vertical="center"/>
    </xf>
    <xf numFmtId="0" fontId="78" fillId="15" borderId="0" xfId="5" applyFont="1" applyFill="1"/>
    <xf numFmtId="0" fontId="77" fillId="15" borderId="0" xfId="5" applyFont="1" applyFill="1" applyAlignment="1">
      <alignment wrapText="1"/>
    </xf>
    <xf numFmtId="0" fontId="63" fillId="15" borderId="0" xfId="5" applyFont="1" applyFill="1" applyAlignment="1">
      <alignment wrapText="1"/>
    </xf>
    <xf numFmtId="0" fontId="0" fillId="15" borderId="0" xfId="0" applyFill="1" applyAlignment="1">
      <alignment vertical="center" wrapText="1"/>
    </xf>
    <xf numFmtId="0" fontId="63" fillId="15" borderId="0" xfId="5" applyFont="1" applyFill="1" applyAlignment="1">
      <alignment horizontal="left" wrapText="1"/>
    </xf>
    <xf numFmtId="0" fontId="63" fillId="15" borderId="0" xfId="5" applyFont="1" applyFill="1" applyAlignment="1">
      <alignment vertical="center" wrapText="1"/>
    </xf>
    <xf numFmtId="0" fontId="0" fillId="15" borderId="0" xfId="0" applyFill="1"/>
    <xf numFmtId="1" fontId="0" fillId="15" borderId="1" xfId="0" applyNumberFormat="1" applyFill="1" applyBorder="1"/>
    <xf numFmtId="1" fontId="0" fillId="15" borderId="0" xfId="0" applyNumberFormat="1" applyFill="1"/>
    <xf numFmtId="17" fontId="0" fillId="15" borderId="1" xfId="0" applyNumberFormat="1" applyFill="1" applyBorder="1"/>
    <xf numFmtId="1" fontId="0" fillId="15" borderId="1" xfId="0" applyNumberFormat="1" applyFill="1" applyBorder="1" applyAlignment="1">
      <alignment wrapText="1"/>
    </xf>
    <xf numFmtId="17" fontId="0" fillId="15" borderId="1" xfId="0" applyNumberFormat="1" applyFill="1" applyBorder="1" applyAlignment="1">
      <alignment wrapText="1"/>
    </xf>
    <xf numFmtId="0" fontId="64" fillId="15" borderId="4" xfId="0" applyFont="1" applyFill="1" applyBorder="1"/>
    <xf numFmtId="0" fontId="64" fillId="15" borderId="1" xfId="0" applyFont="1" applyFill="1" applyBorder="1" applyAlignment="1">
      <alignment horizontal="center"/>
    </xf>
    <xf numFmtId="3" fontId="63" fillId="15" borderId="0" xfId="5" applyNumberFormat="1" applyFont="1" applyFill="1"/>
    <xf numFmtId="0" fontId="63" fillId="15" borderId="1" xfId="5" applyFont="1" applyFill="1" applyBorder="1" applyProtection="1">
      <protection hidden="1"/>
    </xf>
    <xf numFmtId="0" fontId="63" fillId="15" borderId="1" xfId="5" applyFont="1" applyFill="1" applyBorder="1" applyAlignment="1">
      <alignment horizontal="left" vertical="center"/>
    </xf>
    <xf numFmtId="0" fontId="76" fillId="18" borderId="1" xfId="5" applyFont="1" applyFill="1" applyBorder="1" applyAlignment="1">
      <alignment horizontal="center" vertical="center" wrapText="1"/>
    </xf>
    <xf numFmtId="0" fontId="76" fillId="18" borderId="1" xfId="5" applyFont="1" applyFill="1" applyBorder="1" applyAlignment="1">
      <alignment horizontal="left" vertical="center" wrapText="1"/>
    </xf>
    <xf numFmtId="3" fontId="76" fillId="18" borderId="1" xfId="5" applyNumberFormat="1" applyFont="1" applyFill="1" applyBorder="1" applyAlignment="1">
      <alignment vertical="center" wrapText="1"/>
    </xf>
    <xf numFmtId="0" fontId="76" fillId="18" borderId="2" xfId="5" applyFont="1" applyFill="1" applyBorder="1" applyAlignment="1">
      <alignment horizontal="center" vertical="center" wrapText="1"/>
    </xf>
    <xf numFmtId="0" fontId="76" fillId="18" borderId="2" xfId="5" applyFont="1" applyFill="1" applyBorder="1" applyAlignment="1" applyProtection="1">
      <alignment vertical="center"/>
      <protection hidden="1"/>
    </xf>
    <xf numFmtId="3" fontId="76" fillId="18" borderId="1" xfId="5" applyNumberFormat="1" applyFont="1" applyFill="1" applyBorder="1" applyAlignment="1">
      <alignment vertical="top" wrapText="1"/>
    </xf>
    <xf numFmtId="0" fontId="73" fillId="15" borderId="0" xfId="5" applyFont="1" applyFill="1" applyProtection="1">
      <protection locked="0"/>
    </xf>
    <xf numFmtId="0" fontId="63" fillId="0" borderId="0" xfId="5" applyFont="1" applyProtection="1">
      <protection locked="0"/>
    </xf>
    <xf numFmtId="1" fontId="63" fillId="16" borderId="1" xfId="5" applyNumberFormat="1" applyFont="1" applyFill="1" applyBorder="1" applyAlignment="1" applyProtection="1">
      <alignment horizontal="center"/>
      <protection hidden="1"/>
    </xf>
    <xf numFmtId="1" fontId="63" fillId="16" borderId="2" xfId="5" applyNumberFormat="1" applyFont="1" applyFill="1" applyBorder="1" applyAlignment="1" applyProtection="1">
      <alignment horizontal="center"/>
      <protection hidden="1"/>
    </xf>
    <xf numFmtId="0" fontId="63" fillId="16" borderId="1" xfId="5" applyFont="1" applyFill="1" applyBorder="1" applyAlignment="1" applyProtection="1">
      <alignment horizontal="center" vertical="center"/>
      <protection hidden="1"/>
    </xf>
    <xf numFmtId="0" fontId="66" fillId="16" borderId="1" xfId="5" applyFont="1" applyFill="1" applyBorder="1" applyAlignment="1" applyProtection="1">
      <alignment horizontal="center" vertical="center"/>
      <protection hidden="1"/>
    </xf>
    <xf numFmtId="4" fontId="66" fillId="16" borderId="1" xfId="3" applyNumberFormat="1" applyFont="1" applyFill="1" applyBorder="1" applyAlignment="1" applyProtection="1">
      <alignment horizontal="right" vertical="center"/>
      <protection hidden="1"/>
    </xf>
    <xf numFmtId="0" fontId="66" fillId="16" borderId="1" xfId="5" applyFont="1" applyFill="1" applyBorder="1" applyAlignment="1" applyProtection="1">
      <alignment horizontal="center"/>
      <protection hidden="1"/>
    </xf>
    <xf numFmtId="4" fontId="66" fillId="16" borderId="1" xfId="3" applyNumberFormat="1" applyFont="1" applyFill="1" applyBorder="1" applyAlignment="1" applyProtection="1">
      <alignment horizontal="right"/>
    </xf>
    <xf numFmtId="0" fontId="73" fillId="16" borderId="1" xfId="5" applyFont="1" applyFill="1" applyBorder="1" applyAlignment="1" applyProtection="1">
      <alignment horizontal="center" vertical="center"/>
      <protection hidden="1"/>
    </xf>
    <xf numFmtId="0" fontId="73" fillId="16" borderId="1" xfId="5" quotePrefix="1" applyFont="1" applyFill="1" applyBorder="1" applyAlignment="1" applyProtection="1">
      <alignment horizontal="left" vertical="center"/>
      <protection hidden="1"/>
    </xf>
    <xf numFmtId="4" fontId="66" fillId="16" borderId="1" xfId="3" applyNumberFormat="1" applyFont="1" applyFill="1" applyBorder="1" applyAlignment="1" applyProtection="1">
      <alignment vertical="center"/>
    </xf>
    <xf numFmtId="0" fontId="73" fillId="16" borderId="1" xfId="5" quotePrefix="1" applyFont="1" applyFill="1" applyBorder="1" applyAlignment="1" applyProtection="1">
      <alignment horizontal="center" vertical="center"/>
      <protection hidden="1"/>
    </xf>
    <xf numFmtId="0" fontId="73" fillId="16" borderId="1" xfId="5" applyFont="1" applyFill="1" applyBorder="1" applyAlignment="1" applyProtection="1">
      <alignment vertical="center"/>
      <protection hidden="1"/>
    </xf>
    <xf numFmtId="4" fontId="64" fillId="0" borderId="1" xfId="3" applyNumberFormat="1" applyFont="1" applyBorder="1" applyAlignment="1" applyProtection="1">
      <alignment vertical="center"/>
      <protection locked="0"/>
    </xf>
    <xf numFmtId="0" fontId="63" fillId="15" borderId="0" xfId="5" applyFont="1" applyFill="1" applyAlignment="1" applyProtection="1">
      <alignment horizontal="left"/>
      <protection locked="0"/>
    </xf>
    <xf numFmtId="0" fontId="77" fillId="16" borderId="1" xfId="5" applyFont="1" applyFill="1" applyBorder="1" applyAlignment="1" applyProtection="1">
      <alignment horizontal="left" vertical="center"/>
      <protection hidden="1"/>
    </xf>
    <xf numFmtId="0" fontId="77" fillId="16" borderId="0" xfId="5" applyFont="1" applyFill="1" applyAlignment="1" applyProtection="1">
      <alignment vertical="center" wrapText="1"/>
      <protection hidden="1"/>
    </xf>
    <xf numFmtId="4" fontId="64" fillId="19" borderId="2" xfId="3" applyNumberFormat="1" applyFont="1" applyFill="1" applyBorder="1" applyAlignment="1" applyProtection="1">
      <alignment vertical="center"/>
      <protection locked="0"/>
    </xf>
    <xf numFmtId="0" fontId="77" fillId="16" borderId="1" xfId="5" applyFont="1" applyFill="1" applyBorder="1" applyAlignment="1" applyProtection="1">
      <alignment horizontal="left" vertical="center" wrapText="1"/>
      <protection hidden="1"/>
    </xf>
    <xf numFmtId="0" fontId="73" fillId="16" borderId="2" xfId="5" quotePrefix="1" applyFont="1" applyFill="1" applyBorder="1" applyAlignment="1" applyProtection="1">
      <alignment vertical="center" wrapText="1"/>
      <protection hidden="1"/>
    </xf>
    <xf numFmtId="0" fontId="77" fillId="16" borderId="1" xfId="5" applyFont="1" applyFill="1" applyBorder="1" applyAlignment="1" applyProtection="1">
      <alignment vertical="center" wrapText="1"/>
      <protection hidden="1"/>
    </xf>
    <xf numFmtId="0" fontId="73" fillId="16" borderId="1" xfId="5" applyFont="1" applyFill="1" applyBorder="1" applyAlignment="1" applyProtection="1">
      <alignment horizontal="left" vertical="center"/>
      <protection hidden="1"/>
    </xf>
    <xf numFmtId="0" fontId="73" fillId="16" borderId="1" xfId="5" applyFont="1" applyFill="1" applyBorder="1" applyAlignment="1" applyProtection="1">
      <alignment vertical="center" wrapText="1"/>
      <protection hidden="1"/>
    </xf>
    <xf numFmtId="4" fontId="64" fillId="19" borderId="1" xfId="3" applyNumberFormat="1" applyFont="1" applyFill="1" applyBorder="1" applyAlignment="1" applyProtection="1">
      <alignment vertical="center"/>
      <protection locked="0"/>
    </xf>
    <xf numFmtId="0" fontId="77" fillId="16" borderId="1" xfId="5" applyFont="1" applyFill="1" applyBorder="1" applyAlignment="1" applyProtection="1">
      <alignment vertical="center"/>
      <protection hidden="1"/>
    </xf>
    <xf numFmtId="4" fontId="64" fillId="16" borderId="1" xfId="3" applyNumberFormat="1" applyFont="1" applyFill="1" applyBorder="1" applyAlignment="1" applyProtection="1">
      <alignment vertical="center"/>
    </xf>
    <xf numFmtId="4" fontId="64" fillId="0" borderId="2" xfId="3" applyNumberFormat="1" applyFont="1" applyBorder="1" applyAlignment="1" applyProtection="1">
      <alignment vertical="center"/>
      <protection locked="0"/>
    </xf>
    <xf numFmtId="0" fontId="73" fillId="16" borderId="2" xfId="5" applyFont="1" applyFill="1" applyBorder="1" applyAlignment="1" applyProtection="1">
      <alignment vertical="center" wrapText="1"/>
      <protection hidden="1"/>
    </xf>
    <xf numFmtId="0" fontId="66" fillId="16" borderId="1" xfId="5" applyFont="1" applyFill="1" applyBorder="1" applyAlignment="1" applyProtection="1">
      <alignment vertical="center" wrapText="1"/>
      <protection hidden="1"/>
    </xf>
    <xf numFmtId="0" fontId="63" fillId="16" borderId="0" xfId="5" applyFont="1" applyFill="1" applyAlignment="1" applyProtection="1">
      <alignment vertical="center" wrapText="1"/>
      <protection hidden="1"/>
    </xf>
    <xf numFmtId="4" fontId="64" fillId="0" borderId="1" xfId="5" applyNumberFormat="1" applyFont="1" applyBorder="1" applyAlignment="1" applyProtection="1">
      <alignment vertical="center"/>
      <protection locked="0"/>
    </xf>
    <xf numFmtId="0" fontId="77" fillId="16" borderId="1" xfId="5" applyFont="1" applyFill="1" applyBorder="1" applyProtection="1">
      <protection hidden="1"/>
    </xf>
    <xf numFmtId="4" fontId="64" fillId="0" borderId="1" xfId="5" applyNumberFormat="1" applyFont="1" applyBorder="1" applyProtection="1">
      <protection locked="0"/>
    </xf>
    <xf numFmtId="0" fontId="77" fillId="16" borderId="1" xfId="5" applyFont="1" applyFill="1" applyBorder="1" applyAlignment="1" applyProtection="1">
      <alignment horizontal="center" vertical="center"/>
      <protection hidden="1"/>
    </xf>
    <xf numFmtId="4" fontId="66" fillId="16" borderId="1" xfId="3" applyNumberFormat="1" applyFont="1" applyFill="1" applyBorder="1" applyAlignment="1" applyProtection="1">
      <alignment vertical="center"/>
      <protection hidden="1"/>
    </xf>
    <xf numFmtId="0" fontId="76" fillId="16" borderId="1" xfId="5" applyFont="1" applyFill="1" applyBorder="1" applyAlignment="1" applyProtection="1">
      <alignment horizontal="center" vertical="center"/>
      <protection hidden="1"/>
    </xf>
    <xf numFmtId="4" fontId="66" fillId="16" borderId="1" xfId="3" applyNumberFormat="1" applyFont="1" applyFill="1" applyBorder="1" applyProtection="1"/>
    <xf numFmtId="4" fontId="80" fillId="16" borderId="1" xfId="5" applyNumberFormat="1" applyFont="1" applyFill="1" applyBorder="1" applyProtection="1">
      <protection hidden="1"/>
    </xf>
    <xf numFmtId="4" fontId="64" fillId="16" borderId="4" xfId="3" applyNumberFormat="1" applyFont="1" applyFill="1" applyBorder="1" applyAlignment="1" applyProtection="1">
      <alignment vertical="center"/>
    </xf>
    <xf numFmtId="0" fontId="63" fillId="15" borderId="0" xfId="5" applyFont="1" applyFill="1" applyAlignment="1" applyProtection="1">
      <alignment horizontal="center" vertical="center"/>
      <protection hidden="1"/>
    </xf>
    <xf numFmtId="0" fontId="63" fillId="15" borderId="10" xfId="5" applyFont="1" applyFill="1" applyBorder="1" applyAlignment="1" applyProtection="1">
      <alignment vertical="center" wrapText="1"/>
      <protection hidden="1"/>
    </xf>
    <xf numFmtId="4" fontId="71" fillId="15" borderId="10" xfId="3" applyNumberFormat="1" applyFont="1" applyFill="1" applyBorder="1" applyAlignment="1" applyProtection="1">
      <alignment vertical="center"/>
      <protection hidden="1"/>
    </xf>
    <xf numFmtId="4" fontId="71" fillId="15" borderId="8" xfId="3" applyNumberFormat="1" applyFont="1" applyFill="1" applyBorder="1" applyAlignment="1" applyProtection="1">
      <alignment vertical="center"/>
      <protection hidden="1"/>
    </xf>
    <xf numFmtId="4" fontId="64" fillId="0" borderId="4" xfId="3" applyNumberFormat="1" applyFont="1" applyBorder="1" applyAlignment="1" applyProtection="1">
      <alignment vertical="center"/>
      <protection locked="0"/>
    </xf>
    <xf numFmtId="0" fontId="63" fillId="15" borderId="0" xfId="5" applyFont="1" applyFill="1" applyProtection="1">
      <protection hidden="1"/>
    </xf>
    <xf numFmtId="0" fontId="63" fillId="15" borderId="9" xfId="5" applyFont="1" applyFill="1" applyBorder="1" applyProtection="1">
      <protection hidden="1"/>
    </xf>
    <xf numFmtId="0" fontId="63" fillId="15" borderId="0" xfId="5" applyFont="1" applyFill="1" applyAlignment="1" applyProtection="1">
      <alignment vertical="center" wrapText="1"/>
      <protection hidden="1"/>
    </xf>
    <xf numFmtId="4" fontId="71" fillId="15" borderId="0" xfId="3" applyNumberFormat="1" applyFont="1" applyFill="1" applyBorder="1" applyAlignment="1" applyProtection="1">
      <alignment vertical="center"/>
      <protection hidden="1"/>
    </xf>
    <xf numFmtId="4" fontId="71" fillId="15" borderId="9" xfId="3" applyNumberFormat="1" applyFont="1" applyFill="1" applyBorder="1" applyAlignment="1" applyProtection="1">
      <alignment vertical="center"/>
      <protection hidden="1"/>
    </xf>
    <xf numFmtId="4" fontId="64" fillId="16" borderId="1" xfId="3" applyNumberFormat="1" applyFont="1" applyFill="1" applyBorder="1" applyAlignment="1" applyProtection="1">
      <alignment vertical="center"/>
      <protection hidden="1"/>
    </xf>
    <xf numFmtId="0" fontId="81" fillId="15" borderId="0" xfId="5" applyFont="1" applyFill="1" applyAlignment="1" applyProtection="1">
      <alignment horizontal="right" vertical="center" wrapText="1"/>
      <protection hidden="1"/>
    </xf>
    <xf numFmtId="0" fontId="82" fillId="15" borderId="0" xfId="5" applyFont="1" applyFill="1" applyAlignment="1" applyProtection="1">
      <alignment vertical="center" wrapText="1"/>
      <protection hidden="1"/>
    </xf>
    <xf numFmtId="0" fontId="82" fillId="15" borderId="0" xfId="5" applyFont="1" applyFill="1" applyAlignment="1" applyProtection="1">
      <alignment vertical="center"/>
      <protection hidden="1"/>
    </xf>
    <xf numFmtId="4" fontId="75" fillId="15" borderId="1" xfId="3" applyNumberFormat="1" applyFont="1" applyFill="1" applyBorder="1" applyAlignment="1" applyProtection="1">
      <alignment vertical="center"/>
      <protection hidden="1"/>
    </xf>
    <xf numFmtId="0" fontId="63" fillId="10" borderId="1" xfId="5" applyFont="1" applyFill="1" applyBorder="1" applyProtection="1">
      <protection locked="0"/>
    </xf>
    <xf numFmtId="0" fontId="63" fillId="9" borderId="1" xfId="5" applyFont="1" applyFill="1" applyBorder="1" applyProtection="1">
      <protection locked="0"/>
    </xf>
    <xf numFmtId="0" fontId="80" fillId="15" borderId="4" xfId="0" applyFont="1" applyFill="1" applyBorder="1" applyAlignment="1" applyProtection="1">
      <alignment horizontal="left"/>
      <protection hidden="1"/>
    </xf>
    <xf numFmtId="4" fontId="71" fillId="0" borderId="1" xfId="0" applyNumberFormat="1" applyFont="1" applyBorder="1" applyAlignment="1" applyProtection="1">
      <alignment vertical="center"/>
      <protection locked="0"/>
    </xf>
    <xf numFmtId="0" fontId="80" fillId="15" borderId="1" xfId="0" applyFont="1" applyFill="1" applyBorder="1" applyAlignment="1" applyProtection="1">
      <alignment horizontal="left"/>
      <protection hidden="1"/>
    </xf>
    <xf numFmtId="0" fontId="80" fillId="15" borderId="1" xfId="0" applyFont="1" applyFill="1" applyBorder="1" applyAlignment="1" applyProtection="1">
      <alignment vertical="center" wrapText="1"/>
      <protection hidden="1"/>
    </xf>
    <xf numFmtId="4" fontId="69" fillId="0" borderId="1" xfId="0" applyNumberFormat="1" applyFont="1" applyBorder="1" applyAlignment="1" applyProtection="1">
      <alignment vertical="center"/>
      <protection locked="0"/>
    </xf>
    <xf numFmtId="0" fontId="76" fillId="16" borderId="1" xfId="5" applyFont="1" applyFill="1" applyBorder="1" applyAlignment="1" applyProtection="1">
      <alignment vertical="center" wrapText="1"/>
      <protection hidden="1"/>
    </xf>
    <xf numFmtId="4" fontId="73" fillId="16" borderId="1" xfId="3" applyNumberFormat="1" applyFont="1" applyFill="1" applyBorder="1" applyAlignment="1" applyProtection="1">
      <alignment horizontal="center" vertical="center"/>
      <protection hidden="1"/>
    </xf>
    <xf numFmtId="4" fontId="73" fillId="16" borderId="1" xfId="3" applyNumberFormat="1" applyFont="1" applyFill="1" applyBorder="1" applyAlignment="1" applyProtection="1">
      <alignment horizontal="left" vertical="center"/>
      <protection hidden="1"/>
    </xf>
    <xf numFmtId="4" fontId="66" fillId="16" borderId="1" xfId="3" applyNumberFormat="1" applyFont="1" applyFill="1" applyBorder="1" applyProtection="1">
      <protection hidden="1"/>
    </xf>
    <xf numFmtId="4" fontId="83" fillId="16" borderId="1" xfId="5" applyNumberFormat="1" applyFont="1" applyFill="1" applyBorder="1" applyProtection="1">
      <protection hidden="1"/>
    </xf>
    <xf numFmtId="0" fontId="80" fillId="15" borderId="11" xfId="0" applyFont="1" applyFill="1" applyBorder="1" applyAlignment="1" applyProtection="1">
      <alignment vertical="center" wrapText="1"/>
      <protection hidden="1"/>
    </xf>
    <xf numFmtId="4" fontId="69" fillId="15" borderId="11" xfId="0" applyNumberFormat="1" applyFont="1" applyFill="1" applyBorder="1" applyProtection="1">
      <protection locked="0"/>
    </xf>
    <xf numFmtId="4" fontId="69" fillId="15" borderId="11" xfId="0" applyNumberFormat="1" applyFont="1" applyFill="1" applyBorder="1" applyAlignment="1" applyProtection="1">
      <alignment vertical="center"/>
      <protection locked="0"/>
    </xf>
    <xf numFmtId="0" fontId="63" fillId="15" borderId="12" xfId="5" applyFont="1" applyFill="1" applyBorder="1" applyProtection="1">
      <protection locked="0"/>
    </xf>
    <xf numFmtId="4" fontId="63" fillId="15" borderId="0" xfId="5" applyNumberFormat="1" applyFont="1" applyFill="1" applyProtection="1">
      <protection locked="0"/>
    </xf>
    <xf numFmtId="0" fontId="63" fillId="15" borderId="0" xfId="5" quotePrefix="1" applyFont="1" applyFill="1" applyAlignment="1" applyProtection="1">
      <alignment horizontal="left"/>
      <protection locked="0"/>
    </xf>
    <xf numFmtId="164" fontId="63" fillId="15" borderId="0" xfId="3" applyFont="1" applyFill="1" applyProtection="1">
      <protection locked="0"/>
    </xf>
    <xf numFmtId="164" fontId="63" fillId="0" borderId="0" xfId="3" applyFont="1" applyProtection="1">
      <protection locked="0"/>
    </xf>
    <xf numFmtId="0" fontId="0" fillId="11" borderId="0" xfId="0" applyFill="1"/>
    <xf numFmtId="0" fontId="71" fillId="4" borderId="4" xfId="0" applyFont="1" applyFill="1" applyBorder="1"/>
    <xf numFmtId="0" fontId="84" fillId="4" borderId="3" xfId="0" applyFont="1" applyFill="1" applyBorder="1"/>
    <xf numFmtId="0" fontId="80" fillId="4" borderId="3" xfId="0" applyFont="1" applyFill="1" applyBorder="1"/>
    <xf numFmtId="0" fontId="71" fillId="4" borderId="1" xfId="0" applyFont="1" applyFill="1" applyBorder="1" applyAlignment="1">
      <alignment horizontal="right"/>
    </xf>
    <xf numFmtId="0" fontId="71" fillId="7" borderId="4" xfId="0" applyFont="1" applyFill="1" applyBorder="1"/>
    <xf numFmtId="0" fontId="71" fillId="7" borderId="1" xfId="0" applyFont="1" applyFill="1" applyBorder="1"/>
    <xf numFmtId="1" fontId="69" fillId="4" borderId="1" xfId="0" applyNumberFormat="1" applyFont="1" applyFill="1" applyBorder="1" applyAlignment="1" applyProtection="1">
      <alignment horizontal="center" vertical="center"/>
      <protection locked="0"/>
    </xf>
    <xf numFmtId="1" fontId="64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69" fillId="4" borderId="6" xfId="0" applyNumberFormat="1" applyFont="1" applyFill="1" applyBorder="1" applyAlignment="1" applyProtection="1">
      <alignment horizontal="center" vertical="center"/>
      <protection locked="0"/>
    </xf>
    <xf numFmtId="0" fontId="66" fillId="7" borderId="2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vertical="center" wrapText="1"/>
    </xf>
    <xf numFmtId="3" fontId="66" fillId="7" borderId="1" xfId="0" applyNumberFormat="1" applyFont="1" applyFill="1" applyBorder="1" applyAlignment="1">
      <alignment vertical="center" wrapText="1"/>
    </xf>
    <xf numFmtId="0" fontId="66" fillId="7" borderId="1" xfId="0" applyFont="1" applyFill="1" applyBorder="1" applyAlignment="1">
      <alignment horizontal="center" vertical="center" wrapText="1"/>
    </xf>
    <xf numFmtId="3" fontId="64" fillId="7" borderId="1" xfId="0" applyNumberFormat="1" applyFont="1" applyFill="1" applyBorder="1" applyAlignment="1">
      <alignment vertical="top" wrapText="1"/>
    </xf>
    <xf numFmtId="3" fontId="64" fillId="7" borderId="1" xfId="2" applyNumberFormat="1" applyFont="1" applyFill="1" applyBorder="1" applyAlignment="1" applyProtection="1">
      <alignment vertical="center"/>
    </xf>
    <xf numFmtId="0" fontId="64" fillId="4" borderId="4" xfId="0" applyFont="1" applyFill="1" applyBorder="1" applyAlignment="1">
      <alignment vertical="center"/>
    </xf>
    <xf numFmtId="3" fontId="64" fillId="4" borderId="1" xfId="0" applyNumberFormat="1" applyFont="1" applyFill="1" applyBorder="1" applyAlignment="1">
      <alignment vertical="center"/>
    </xf>
    <xf numFmtId="3" fontId="64" fillId="4" borderId="1" xfId="2" applyNumberFormat="1" applyFont="1" applyFill="1" applyBorder="1" applyAlignment="1" applyProtection="1">
      <alignment vertical="center"/>
    </xf>
    <xf numFmtId="3" fontId="64" fillId="7" borderId="1" xfId="0" applyNumberFormat="1" applyFont="1" applyFill="1" applyBorder="1"/>
    <xf numFmtId="3" fontId="64" fillId="0" borderId="1" xfId="0" applyNumberFormat="1" applyFont="1" applyBorder="1" applyProtection="1">
      <protection locked="0"/>
    </xf>
    <xf numFmtId="0" fontId="66" fillId="7" borderId="4" xfId="0" applyFont="1" applyFill="1" applyBorder="1" applyAlignment="1">
      <alignment vertical="center"/>
    </xf>
    <xf numFmtId="3" fontId="64" fillId="7" borderId="1" xfId="0" applyNumberFormat="1" applyFont="1" applyFill="1" applyBorder="1" applyAlignment="1">
      <alignment vertical="center"/>
    </xf>
    <xf numFmtId="0" fontId="66" fillId="7" borderId="4" xfId="0" applyFont="1" applyFill="1" applyBorder="1" applyAlignment="1">
      <alignment vertical="center" wrapText="1"/>
    </xf>
    <xf numFmtId="3" fontId="64" fillId="7" borderId="1" xfId="0" applyNumberFormat="1" applyFont="1" applyFill="1" applyBorder="1" applyAlignment="1">
      <alignment vertical="center" wrapText="1"/>
    </xf>
    <xf numFmtId="0" fontId="64" fillId="4" borderId="1" xfId="0" applyFont="1" applyFill="1" applyBorder="1" applyAlignment="1">
      <alignment horizontal="center" vertical="center" wrapText="1"/>
    </xf>
    <xf numFmtId="3" fontId="64" fillId="2" borderId="1" xfId="0" applyNumberFormat="1" applyFont="1" applyFill="1" applyBorder="1" applyAlignment="1" applyProtection="1">
      <alignment vertical="top" wrapText="1"/>
      <protection locked="0"/>
    </xf>
    <xf numFmtId="0" fontId="64" fillId="7" borderId="4" xfId="0" applyFont="1" applyFill="1" applyBorder="1" applyAlignment="1">
      <alignment vertical="center" wrapText="1"/>
    </xf>
    <xf numFmtId="0" fontId="64" fillId="4" borderId="1" xfId="0" applyFont="1" applyFill="1" applyBorder="1" applyAlignment="1">
      <alignment horizontal="center"/>
    </xf>
    <xf numFmtId="1" fontId="69" fillId="4" borderId="1" xfId="0" applyNumberFormat="1" applyFont="1" applyFill="1" applyBorder="1" applyAlignment="1" applyProtection="1">
      <alignment horizontal="center"/>
      <protection locked="0"/>
    </xf>
    <xf numFmtId="1" fontId="69" fillId="4" borderId="2" xfId="0" applyNumberFormat="1" applyFont="1" applyFill="1" applyBorder="1" applyAlignment="1" applyProtection="1">
      <alignment horizontal="center" vertical="center"/>
      <protection locked="0"/>
    </xf>
    <xf numFmtId="0" fontId="6" fillId="15" borderId="0" xfId="5" applyFill="1" applyAlignment="1">
      <alignment horizontal="center" vertical="center"/>
    </xf>
    <xf numFmtId="0" fontId="6" fillId="15" borderId="0" xfId="5" applyFill="1" applyAlignment="1">
      <alignment vertical="center"/>
    </xf>
    <xf numFmtId="0" fontId="6" fillId="15" borderId="0" xfId="5" applyFill="1" applyAlignment="1">
      <alignment horizontal="center"/>
    </xf>
    <xf numFmtId="0" fontId="47" fillId="15" borderId="0" xfId="5" applyFont="1" applyFill="1" applyAlignment="1">
      <alignment horizontal="center" vertical="center"/>
    </xf>
    <xf numFmtId="0" fontId="47" fillId="15" borderId="0" xfId="5" applyFont="1" applyFill="1" applyAlignment="1">
      <alignment horizontal="right" vertical="center"/>
    </xf>
    <xf numFmtId="3" fontId="47" fillId="15" borderId="0" xfId="5" applyNumberFormat="1" applyFont="1" applyFill="1"/>
    <xf numFmtId="0" fontId="29" fillId="20" borderId="1" xfId="5" applyFont="1" applyFill="1" applyBorder="1" applyAlignment="1">
      <alignment horizontal="center" vertical="center" wrapText="1"/>
    </xf>
    <xf numFmtId="0" fontId="37" fillId="13" borderId="4" xfId="0" applyFont="1" applyFill="1" applyBorder="1" applyAlignment="1">
      <alignment horizontal="left"/>
    </xf>
    <xf numFmtId="0" fontId="0" fillId="13" borderId="3" xfId="0" applyFill="1" applyBorder="1"/>
    <xf numFmtId="0" fontId="0" fillId="13" borderId="5" xfId="0" applyFill="1" applyBorder="1"/>
    <xf numFmtId="0" fontId="42" fillId="13" borderId="4" xfId="0" applyFont="1" applyFill="1" applyBorder="1" applyAlignment="1" applyProtection="1">
      <alignment vertical="center"/>
      <protection hidden="1"/>
    </xf>
    <xf numFmtId="0" fontId="0" fillId="13" borderId="3" xfId="0" applyFill="1" applyBorder="1" applyProtection="1">
      <protection hidden="1"/>
    </xf>
    <xf numFmtId="0" fontId="42" fillId="13" borderId="4" xfId="0" applyFont="1" applyFill="1" applyBorder="1" applyProtection="1">
      <protection hidden="1"/>
    </xf>
    <xf numFmtId="0" fontId="42" fillId="13" borderId="13" xfId="0" applyFont="1" applyFill="1" applyBorder="1" applyProtection="1">
      <protection hidden="1"/>
    </xf>
    <xf numFmtId="0" fontId="0" fillId="13" borderId="10" xfId="0" applyFill="1" applyBorder="1" applyProtection="1">
      <protection hidden="1"/>
    </xf>
    <xf numFmtId="0" fontId="0" fillId="13" borderId="10" xfId="0" applyFill="1" applyBorder="1"/>
    <xf numFmtId="0" fontId="41" fillId="16" borderId="1" xfId="0" applyFont="1" applyFill="1" applyBorder="1" applyAlignment="1" applyProtection="1">
      <alignment horizontal="center" vertical="center"/>
      <protection hidden="1"/>
    </xf>
    <xf numFmtId="0" fontId="41" fillId="16" borderId="1" xfId="0" applyFont="1" applyFill="1" applyBorder="1" applyAlignment="1" applyProtection="1">
      <alignment wrapText="1"/>
      <protection hidden="1"/>
    </xf>
    <xf numFmtId="164" fontId="41" fillId="16" borderId="1" xfId="1" applyFont="1" applyFill="1" applyBorder="1" applyProtection="1"/>
    <xf numFmtId="0" fontId="41" fillId="16" borderId="1" xfId="0" applyFont="1" applyFill="1" applyBorder="1" applyProtection="1">
      <protection hidden="1"/>
    </xf>
    <xf numFmtId="165" fontId="41" fillId="16" borderId="1" xfId="0" applyNumberFormat="1" applyFont="1" applyFill="1" applyBorder="1"/>
    <xf numFmtId="0" fontId="41" fillId="16" borderId="1" xfId="0" applyFont="1" applyFill="1" applyBorder="1" applyAlignment="1">
      <alignment wrapText="1"/>
    </xf>
    <xf numFmtId="0" fontId="41" fillId="16" borderId="1" xfId="0" applyFont="1" applyFill="1" applyBorder="1" applyAlignment="1">
      <alignment vertical="center" wrapText="1"/>
    </xf>
    <xf numFmtId="0" fontId="41" fillId="16" borderId="1" xfId="0" applyFont="1" applyFill="1" applyBorder="1"/>
    <xf numFmtId="0" fontId="43" fillId="16" borderId="1" xfId="0" applyFont="1" applyFill="1" applyBorder="1" applyAlignment="1" applyProtection="1">
      <alignment horizontal="center"/>
      <protection hidden="1"/>
    </xf>
    <xf numFmtId="0" fontId="43" fillId="16" borderId="1" xfId="0" applyFont="1" applyFill="1" applyBorder="1" applyProtection="1">
      <protection hidden="1"/>
    </xf>
    <xf numFmtId="3" fontId="41" fillId="16" borderId="1" xfId="0" applyNumberFormat="1" applyFont="1" applyFill="1" applyBorder="1"/>
    <xf numFmtId="0" fontId="41" fillId="16" borderId="1" xfId="0" applyFont="1" applyFill="1" applyBorder="1" applyAlignment="1" applyProtection="1">
      <alignment horizontal="center"/>
      <protection hidden="1"/>
    </xf>
    <xf numFmtId="0" fontId="43" fillId="16" borderId="1" xfId="0" applyFont="1" applyFill="1" applyBorder="1" applyAlignment="1" applyProtection="1">
      <alignment wrapText="1"/>
      <protection hidden="1"/>
    </xf>
    <xf numFmtId="0" fontId="31" fillId="16" borderId="6" xfId="5" applyFont="1" applyFill="1" applyBorder="1" applyAlignment="1">
      <alignment horizontal="center" vertical="center" wrapText="1"/>
    </xf>
    <xf numFmtId="0" fontId="31" fillId="16" borderId="1" xfId="5" applyFont="1" applyFill="1" applyBorder="1" applyAlignment="1">
      <alignment horizontal="center" vertical="center" wrapText="1"/>
    </xf>
    <xf numFmtId="0" fontId="31" fillId="16" borderId="2" xfId="5" applyFont="1" applyFill="1" applyBorder="1" applyAlignment="1">
      <alignment horizontal="center" vertical="center" wrapText="1"/>
    </xf>
    <xf numFmtId="0" fontId="29" fillId="16" borderId="1" xfId="5" applyFont="1" applyFill="1" applyBorder="1" applyAlignment="1">
      <alignment horizontal="center" vertical="center" wrapText="1"/>
    </xf>
    <xf numFmtId="0" fontId="2" fillId="16" borderId="1" xfId="5" applyFont="1" applyFill="1" applyBorder="1" applyAlignment="1">
      <alignment horizontal="center" vertical="center" wrapText="1"/>
    </xf>
    <xf numFmtId="0" fontId="26" fillId="16" borderId="2" xfId="5" applyFont="1" applyFill="1" applyBorder="1" applyAlignment="1">
      <alignment horizontal="center" vertical="center" wrapText="1"/>
    </xf>
    <xf numFmtId="0" fontId="6" fillId="16" borderId="1" xfId="5" applyFill="1" applyBorder="1" applyAlignment="1">
      <alignment horizontal="center" vertical="center"/>
    </xf>
    <xf numFmtId="0" fontId="32" fillId="16" borderId="1" xfId="5" applyFont="1" applyFill="1" applyBorder="1" applyAlignment="1">
      <alignment horizontal="center" vertical="center" wrapText="1"/>
    </xf>
    <xf numFmtId="0" fontId="29" fillId="16" borderId="2" xfId="5" applyFont="1" applyFill="1" applyBorder="1" applyAlignment="1">
      <alignment horizontal="center" vertical="center" wrapText="1"/>
    </xf>
    <xf numFmtId="0" fontId="3" fillId="13" borderId="2" xfId="5" applyFont="1" applyFill="1" applyBorder="1" applyAlignment="1">
      <alignment vertical="center" wrapText="1"/>
    </xf>
    <xf numFmtId="0" fontId="0" fillId="19" borderId="0" xfId="0" applyFill="1"/>
    <xf numFmtId="0" fontId="37" fillId="19" borderId="11" xfId="0" applyFont="1" applyFill="1" applyBorder="1" applyAlignment="1">
      <alignment horizontal="left" vertical="center"/>
    </xf>
    <xf numFmtId="0" fontId="42" fillId="19" borderId="0" xfId="0" applyFont="1" applyFill="1"/>
    <xf numFmtId="0" fontId="0" fillId="19" borderId="1" xfId="0" applyFill="1" applyBorder="1"/>
    <xf numFmtId="14" fontId="0" fillId="19" borderId="1" xfId="0" applyNumberFormat="1" applyFill="1" applyBorder="1" applyAlignment="1" applyProtection="1">
      <alignment horizontal="center"/>
      <protection locked="0"/>
    </xf>
    <xf numFmtId="0" fontId="77" fillId="13" borderId="2" xfId="5" applyFont="1" applyFill="1" applyBorder="1" applyAlignment="1">
      <alignment horizontal="center" vertical="center" wrapText="1"/>
    </xf>
    <xf numFmtId="10" fontId="78" fillId="4" borderId="1" xfId="1" applyNumberFormat="1" applyFont="1" applyFill="1" applyBorder="1" applyAlignment="1" applyProtection="1">
      <alignment vertical="center" wrapText="1"/>
    </xf>
    <xf numFmtId="10" fontId="78" fillId="2" borderId="1" xfId="1" applyNumberFormat="1" applyFont="1" applyFill="1" applyBorder="1" applyAlignment="1" applyProtection="1">
      <alignment vertical="center" wrapText="1"/>
      <protection locked="0"/>
    </xf>
    <xf numFmtId="10" fontId="78" fillId="4" borderId="1" xfId="9" applyNumberFormat="1" applyFont="1" applyFill="1" applyBorder="1" applyAlignment="1" applyProtection="1">
      <alignment vertical="top" wrapText="1"/>
    </xf>
    <xf numFmtId="10" fontId="78" fillId="19" borderId="1" xfId="9" applyNumberFormat="1" applyFont="1" applyFill="1" applyBorder="1" applyAlignment="1" applyProtection="1">
      <alignment vertical="top" wrapText="1"/>
      <protection locked="0"/>
    </xf>
    <xf numFmtId="10" fontId="78" fillId="4" borderId="1" xfId="1" applyNumberFormat="1" applyFont="1" applyFill="1" applyBorder="1" applyProtection="1"/>
    <xf numFmtId="10" fontId="78" fillId="2" borderId="1" xfId="1" applyNumberFormat="1" applyFont="1" applyFill="1" applyBorder="1" applyProtection="1">
      <protection locked="0"/>
    </xf>
    <xf numFmtId="10" fontId="78" fillId="2" borderId="1" xfId="9" applyNumberFormat="1" applyFont="1" applyFill="1" applyBorder="1" applyAlignment="1" applyProtection="1">
      <alignment vertical="top" wrapText="1"/>
      <protection locked="0"/>
    </xf>
    <xf numFmtId="10" fontId="78" fillId="16" borderId="1" xfId="1" applyNumberFormat="1" applyFont="1" applyFill="1" applyBorder="1" applyAlignment="1" applyProtection="1">
      <alignment vertical="center" wrapText="1"/>
      <protection locked="0"/>
    </xf>
    <xf numFmtId="0" fontId="85" fillId="15" borderId="0" xfId="5" applyFont="1" applyFill="1"/>
    <xf numFmtId="4" fontId="44" fillId="4" borderId="1" xfId="5" applyNumberFormat="1" applyFont="1" applyFill="1" applyBorder="1" applyAlignment="1">
      <alignment vertical="center" wrapText="1"/>
    </xf>
    <xf numFmtId="4" fontId="44" fillId="2" borderId="1" xfId="5" applyNumberFormat="1" applyFont="1" applyFill="1" applyBorder="1" applyAlignment="1">
      <alignment vertical="center" wrapText="1"/>
    </xf>
    <xf numFmtId="10" fontId="46" fillId="4" borderId="1" xfId="9" applyNumberFormat="1" applyFont="1" applyFill="1" applyBorder="1" applyProtection="1"/>
    <xf numFmtId="10" fontId="46" fillId="2" borderId="1" xfId="9" applyNumberFormat="1" applyFont="1" applyFill="1" applyBorder="1" applyProtection="1"/>
    <xf numFmtId="10" fontId="44" fillId="4" borderId="1" xfId="9" applyNumberFormat="1" applyFont="1" applyFill="1" applyBorder="1" applyAlignment="1" applyProtection="1">
      <alignment vertical="center" wrapText="1"/>
    </xf>
    <xf numFmtId="10" fontId="44" fillId="2" borderId="1" xfId="9" applyNumberFormat="1" applyFont="1" applyFill="1" applyBorder="1" applyAlignment="1" applyProtection="1">
      <alignment vertical="center" wrapText="1"/>
    </xf>
    <xf numFmtId="0" fontId="68" fillId="15" borderId="0" xfId="0" applyFont="1" applyFill="1" applyAlignment="1">
      <alignment vertical="center" wrapText="1"/>
    </xf>
    <xf numFmtId="0" fontId="77" fillId="15" borderId="0" xfId="5" applyFont="1" applyFill="1" applyAlignment="1">
      <alignment vertical="center" wrapText="1"/>
    </xf>
    <xf numFmtId="3" fontId="6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6" fillId="13" borderId="4" xfId="0" applyFont="1" applyFill="1" applyBorder="1" applyAlignment="1">
      <alignment vertical="center" wrapText="1"/>
    </xf>
    <xf numFmtId="0" fontId="66" fillId="13" borderId="3" xfId="0" applyFont="1" applyFill="1" applyBorder="1" applyAlignment="1">
      <alignment vertical="center" wrapText="1"/>
    </xf>
    <xf numFmtId="0" fontId="71" fillId="4" borderId="5" xfId="0" applyFont="1" applyFill="1" applyBorder="1" applyAlignment="1">
      <alignment horizontal="right"/>
    </xf>
    <xf numFmtId="0" fontId="0" fillId="15" borderId="11" xfId="0" applyFill="1" applyBorder="1"/>
    <xf numFmtId="0" fontId="71" fillId="4" borderId="3" xfId="0" applyFont="1" applyFill="1" applyBorder="1" applyAlignment="1">
      <alignment horizontal="right"/>
    </xf>
    <xf numFmtId="0" fontId="66" fillId="13" borderId="0" xfId="0" applyFont="1" applyFill="1" applyAlignment="1">
      <alignment vertical="center" wrapText="1"/>
    </xf>
    <xf numFmtId="0" fontId="1" fillId="5" borderId="6" xfId="5" applyFont="1" applyFill="1" applyBorder="1" applyAlignment="1">
      <alignment vertical="center"/>
    </xf>
    <xf numFmtId="0" fontId="1" fillId="5" borderId="2" xfId="5" applyFont="1" applyFill="1" applyBorder="1" applyAlignment="1">
      <alignment horizontal="center"/>
    </xf>
    <xf numFmtId="0" fontId="6" fillId="5" borderId="1" xfId="5" applyFill="1" applyBorder="1" applyAlignment="1">
      <alignment horizontal="center"/>
    </xf>
    <xf numFmtId="0" fontId="41" fillId="16" borderId="14" xfId="0" applyFont="1" applyFill="1" applyBorder="1"/>
    <xf numFmtId="0" fontId="41" fillId="16" borderId="11" xfId="0" applyFont="1" applyFill="1" applyBorder="1"/>
    <xf numFmtId="0" fontId="41" fillId="16" borderId="12" xfId="0" applyFont="1" applyFill="1" applyBorder="1"/>
    <xf numFmtId="3" fontId="41" fillId="4" borderId="2" xfId="0" applyNumberFormat="1" applyFont="1" applyFill="1" applyBorder="1"/>
    <xf numFmtId="0" fontId="41" fillId="0" borderId="6" xfId="0" applyFont="1" applyBorder="1" applyProtection="1">
      <protection locked="0"/>
    </xf>
    <xf numFmtId="3" fontId="41" fillId="16" borderId="6" xfId="0" applyNumberFormat="1" applyFont="1" applyFill="1" applyBorder="1"/>
    <xf numFmtId="0" fontId="0" fillId="13" borderId="11" xfId="0" applyFill="1" applyBorder="1"/>
    <xf numFmtId="165" fontId="41" fillId="16" borderId="1" xfId="0" applyNumberFormat="1" applyFont="1" applyFill="1" applyBorder="1" applyAlignment="1">
      <alignment vertical="center"/>
    </xf>
    <xf numFmtId="165" fontId="41" fillId="14" borderId="1" xfId="0" applyNumberFormat="1" applyFont="1" applyFill="1" applyBorder="1" applyAlignment="1" applyProtection="1">
      <alignment vertical="center"/>
      <protection locked="0"/>
    </xf>
    <xf numFmtId="0" fontId="0" fillId="13" borderId="5" xfId="0" applyFill="1" applyBorder="1" applyAlignment="1">
      <alignment horizontal="right"/>
    </xf>
    <xf numFmtId="0" fontId="41" fillId="0" borderId="6" xfId="0" applyFont="1" applyBorder="1" applyAlignment="1" applyProtection="1">
      <alignment horizontal="right"/>
      <protection locked="0"/>
    </xf>
    <xf numFmtId="0" fontId="41" fillId="0" borderId="1" xfId="0" applyFont="1" applyBorder="1" applyAlignment="1" applyProtection="1">
      <alignment horizontal="right"/>
      <protection locked="0"/>
    </xf>
    <xf numFmtId="3" fontId="41" fillId="16" borderId="6" xfId="0" applyNumberFormat="1" applyFont="1" applyFill="1" applyBorder="1" applyAlignment="1">
      <alignment horizontal="right"/>
    </xf>
    <xf numFmtId="3" fontId="41" fillId="16" borderId="1" xfId="0" applyNumberFormat="1" applyFont="1" applyFill="1" applyBorder="1" applyAlignment="1">
      <alignment horizontal="right"/>
    </xf>
    <xf numFmtId="0" fontId="0" fillId="0" borderId="1" xfId="0" applyBorder="1" applyAlignment="1" applyProtection="1">
      <alignment horizontal="right"/>
      <protection locked="0"/>
    </xf>
    <xf numFmtId="0" fontId="0" fillId="3" borderId="5" xfId="0" applyFill="1" applyBorder="1" applyAlignment="1">
      <alignment horizontal="right"/>
    </xf>
    <xf numFmtId="3" fontId="41" fillId="4" borderId="2" xfId="0" applyNumberFormat="1" applyFont="1" applyFill="1" applyBorder="1" applyAlignment="1">
      <alignment horizontal="right"/>
    </xf>
    <xf numFmtId="0" fontId="0" fillId="13" borderId="12" xfId="0" applyFill="1" applyBorder="1" applyAlignment="1">
      <alignment horizontal="right"/>
    </xf>
    <xf numFmtId="0" fontId="41" fillId="16" borderId="1" xfId="0" applyFont="1" applyFill="1" applyBorder="1" applyAlignment="1" applyProtection="1">
      <alignment vertical="center" wrapText="1"/>
      <protection hidden="1"/>
    </xf>
    <xf numFmtId="0" fontId="89" fillId="15" borderId="0" xfId="5" applyFont="1" applyFill="1"/>
    <xf numFmtId="167" fontId="41" fillId="16" borderId="1" xfId="0" applyNumberFormat="1" applyFont="1" applyFill="1" applyBorder="1" applyAlignment="1">
      <alignment vertical="center"/>
    </xf>
    <xf numFmtId="0" fontId="75" fillId="2" borderId="4" xfId="5" applyFont="1" applyFill="1" applyBorder="1" applyAlignment="1" applyProtection="1">
      <alignment horizontal="center" vertical="center" wrapText="1"/>
      <protection locked="0"/>
    </xf>
    <xf numFmtId="0" fontId="75" fillId="2" borderId="3" xfId="5" applyFont="1" applyFill="1" applyBorder="1" applyAlignment="1" applyProtection="1">
      <alignment horizontal="center" vertical="center" wrapText="1"/>
      <protection locked="0"/>
    </xf>
    <xf numFmtId="0" fontId="75" fillId="2" borderId="5" xfId="5" applyFont="1" applyFill="1" applyBorder="1" applyAlignment="1" applyProtection="1">
      <alignment horizontal="center" vertical="center" wrapText="1"/>
      <protection locked="0"/>
    </xf>
    <xf numFmtId="0" fontId="69" fillId="13" borderId="1" xfId="5" applyFont="1" applyFill="1" applyBorder="1" applyAlignment="1" applyProtection="1">
      <alignment horizontal="center"/>
      <protection hidden="1"/>
    </xf>
    <xf numFmtId="0" fontId="66" fillId="13" borderId="1" xfId="5" applyFont="1" applyFill="1" applyBorder="1" applyAlignment="1">
      <alignment horizontal="center" vertical="center" wrapText="1"/>
    </xf>
    <xf numFmtId="0" fontId="11" fillId="15" borderId="0" xfId="5" applyFont="1" applyFill="1" applyAlignment="1">
      <alignment horizontal="left" vertical="center" wrapText="1"/>
    </xf>
    <xf numFmtId="0" fontId="66" fillId="13" borderId="1" xfId="5" applyFont="1" applyFill="1" applyBorder="1" applyAlignment="1" applyProtection="1">
      <alignment horizontal="right" vertical="center"/>
      <protection hidden="1"/>
    </xf>
    <xf numFmtId="0" fontId="66" fillId="16" borderId="1" xfId="5" applyFont="1" applyFill="1" applyBorder="1" applyAlignment="1" applyProtection="1">
      <alignment horizontal="center" vertical="center"/>
      <protection hidden="1"/>
    </xf>
    <xf numFmtId="1" fontId="64" fillId="2" borderId="1" xfId="5" applyNumberFormat="1" applyFont="1" applyFill="1" applyBorder="1" applyAlignment="1" applyProtection="1">
      <alignment horizontal="center" vertical="center"/>
      <protection locked="0"/>
    </xf>
    <xf numFmtId="0" fontId="70" fillId="16" borderId="2" xfId="5" applyFont="1" applyFill="1" applyBorder="1" applyAlignment="1" applyProtection="1">
      <alignment horizontal="center" vertical="top" wrapText="1"/>
      <protection hidden="1"/>
    </xf>
    <xf numFmtId="0" fontId="70" fillId="16" borderId="7" xfId="5" applyFont="1" applyFill="1" applyBorder="1" applyAlignment="1" applyProtection="1">
      <alignment horizontal="center" vertical="top" wrapText="1"/>
      <protection hidden="1"/>
    </xf>
    <xf numFmtId="0" fontId="70" fillId="16" borderId="6" xfId="5" applyFont="1" applyFill="1" applyBorder="1" applyAlignment="1" applyProtection="1">
      <alignment horizontal="center" vertical="top" wrapText="1"/>
      <protection hidden="1"/>
    </xf>
    <xf numFmtId="0" fontId="69" fillId="16" borderId="2" xfId="5" applyFont="1" applyFill="1" applyBorder="1" applyAlignment="1" applyProtection="1">
      <alignment horizontal="center" vertical="top"/>
      <protection hidden="1"/>
    </xf>
    <xf numFmtId="0" fontId="69" fillId="16" borderId="7" xfId="5" applyFont="1" applyFill="1" applyBorder="1" applyAlignment="1" applyProtection="1">
      <alignment horizontal="center" vertical="top"/>
      <protection hidden="1"/>
    </xf>
    <xf numFmtId="0" fontId="69" fillId="16" borderId="6" xfId="5" applyFont="1" applyFill="1" applyBorder="1" applyAlignment="1" applyProtection="1">
      <alignment horizontal="center" vertical="top"/>
      <protection hidden="1"/>
    </xf>
    <xf numFmtId="0" fontId="76" fillId="4" borderId="1" xfId="5" applyFont="1" applyFill="1" applyBorder="1" applyAlignment="1">
      <alignment horizontal="center" vertical="center"/>
    </xf>
    <xf numFmtId="0" fontId="63" fillId="4" borderId="4" xfId="5" applyFont="1" applyFill="1" applyBorder="1" applyAlignment="1">
      <alignment horizontal="center" vertical="center"/>
    </xf>
    <xf numFmtId="0" fontId="63" fillId="4" borderId="3" xfId="5" applyFont="1" applyFill="1" applyBorder="1" applyAlignment="1">
      <alignment horizontal="center" vertical="center"/>
    </xf>
    <xf numFmtId="0" fontId="63" fillId="4" borderId="1" xfId="5" applyFont="1" applyFill="1" applyBorder="1" applyAlignment="1">
      <alignment horizontal="center" vertical="center"/>
    </xf>
    <xf numFmtId="1" fontId="76" fillId="4" borderId="2" xfId="5" applyNumberFormat="1" applyFont="1" applyFill="1" applyBorder="1" applyAlignment="1">
      <alignment horizontal="center" vertical="center" wrapText="1"/>
    </xf>
    <xf numFmtId="1" fontId="76" fillId="4" borderId="6" xfId="5" applyNumberFormat="1" applyFont="1" applyFill="1" applyBorder="1" applyAlignment="1">
      <alignment horizontal="center" vertical="center" wrapText="1"/>
    </xf>
    <xf numFmtId="0" fontId="73" fillId="5" borderId="2" xfId="5" applyFont="1" applyFill="1" applyBorder="1" applyAlignment="1">
      <alignment horizontal="center" vertical="center"/>
    </xf>
    <xf numFmtId="0" fontId="73" fillId="5" borderId="7" xfId="5" applyFont="1" applyFill="1" applyBorder="1" applyAlignment="1">
      <alignment horizontal="center" vertical="center"/>
    </xf>
    <xf numFmtId="0" fontId="73" fillId="5" borderId="6" xfId="5" applyFont="1" applyFill="1" applyBorder="1" applyAlignment="1">
      <alignment horizontal="center" vertical="center"/>
    </xf>
    <xf numFmtId="0" fontId="78" fillId="4" borderId="4" xfId="5" applyFont="1" applyFill="1" applyBorder="1" applyAlignment="1">
      <alignment horizontal="center" vertical="center"/>
    </xf>
    <xf numFmtId="0" fontId="78" fillId="4" borderId="3" xfId="5" applyFont="1" applyFill="1" applyBorder="1" applyAlignment="1">
      <alignment horizontal="center" vertical="center"/>
    </xf>
    <xf numFmtId="0" fontId="78" fillId="4" borderId="5" xfId="5" applyFont="1" applyFill="1" applyBorder="1" applyAlignment="1">
      <alignment horizontal="center" vertical="center"/>
    </xf>
    <xf numFmtId="0" fontId="63" fillId="4" borderId="4" xfId="5" applyFont="1" applyFill="1" applyBorder="1" applyAlignment="1">
      <alignment horizontal="center"/>
    </xf>
    <xf numFmtId="0" fontId="63" fillId="4" borderId="3" xfId="5" applyFont="1" applyFill="1" applyBorder="1" applyAlignment="1">
      <alignment horizontal="center"/>
    </xf>
    <xf numFmtId="0" fontId="63" fillId="4" borderId="5" xfId="5" applyFont="1" applyFill="1" applyBorder="1" applyAlignment="1">
      <alignment horizontal="center"/>
    </xf>
    <xf numFmtId="0" fontId="76" fillId="4" borderId="4" xfId="5" applyFont="1" applyFill="1" applyBorder="1" applyAlignment="1">
      <alignment horizontal="center"/>
    </xf>
    <xf numFmtId="0" fontId="76" fillId="4" borderId="3" xfId="5" applyFont="1" applyFill="1" applyBorder="1" applyAlignment="1">
      <alignment horizontal="center"/>
    </xf>
    <xf numFmtId="0" fontId="76" fillId="4" borderId="5" xfId="5" applyFont="1" applyFill="1" applyBorder="1" applyAlignment="1">
      <alignment horizontal="center"/>
    </xf>
    <xf numFmtId="0" fontId="87" fillId="16" borderId="1" xfId="5" applyFont="1" applyFill="1" applyBorder="1" applyAlignment="1" applyProtection="1">
      <alignment horizontal="center"/>
      <protection hidden="1"/>
    </xf>
    <xf numFmtId="0" fontId="63" fillId="16" borderId="4" xfId="5" applyFont="1" applyFill="1" applyBorder="1" applyAlignment="1" applyProtection="1">
      <alignment horizontal="center" vertical="top"/>
      <protection hidden="1"/>
    </xf>
    <xf numFmtId="0" fontId="63" fillId="16" borderId="5" xfId="5" applyFont="1" applyFill="1" applyBorder="1" applyAlignment="1" applyProtection="1">
      <alignment horizontal="center" vertical="top"/>
      <protection hidden="1"/>
    </xf>
    <xf numFmtId="0" fontId="69" fillId="16" borderId="1" xfId="5" applyFont="1" applyFill="1" applyBorder="1" applyAlignment="1" applyProtection="1">
      <alignment horizontal="right"/>
      <protection hidden="1"/>
    </xf>
    <xf numFmtId="0" fontId="86" fillId="16" borderId="4" xfId="5" applyFont="1" applyFill="1" applyBorder="1" applyAlignment="1" applyProtection="1">
      <alignment horizontal="center"/>
      <protection hidden="1"/>
    </xf>
    <xf numFmtId="0" fontId="86" fillId="16" borderId="3" xfId="5" applyFont="1" applyFill="1" applyBorder="1" applyAlignment="1" applyProtection="1">
      <alignment horizontal="center"/>
      <protection hidden="1"/>
    </xf>
    <xf numFmtId="0" fontId="86" fillId="16" borderId="5" xfId="5" applyFont="1" applyFill="1" applyBorder="1" applyAlignment="1" applyProtection="1">
      <alignment horizontal="center"/>
      <protection hidden="1"/>
    </xf>
    <xf numFmtId="0" fontId="69" fillId="16" borderId="1" xfId="5" quotePrefix="1" applyFont="1" applyFill="1" applyBorder="1" applyAlignment="1" applyProtection="1">
      <alignment horizontal="center" vertical="center"/>
      <protection hidden="1"/>
    </xf>
    <xf numFmtId="0" fontId="63" fillId="16" borderId="1" xfId="5" applyFont="1" applyFill="1" applyBorder="1" applyAlignment="1" applyProtection="1">
      <alignment horizontal="center" vertical="center"/>
      <protection hidden="1"/>
    </xf>
    <xf numFmtId="0" fontId="63" fillId="16" borderId="1" xfId="5" applyFont="1" applyFill="1" applyBorder="1" applyAlignment="1" applyProtection="1">
      <alignment horizontal="center" vertical="center" wrapText="1"/>
      <protection hidden="1"/>
    </xf>
    <xf numFmtId="0" fontId="69" fillId="16" borderId="1" xfId="5" applyFont="1" applyFill="1" applyBorder="1" applyAlignment="1" applyProtection="1">
      <alignment horizontal="center" vertical="center"/>
      <protection hidden="1"/>
    </xf>
    <xf numFmtId="1" fontId="63" fillId="16" borderId="1" xfId="5" applyNumberFormat="1" applyFont="1" applyFill="1" applyBorder="1" applyAlignment="1" applyProtection="1">
      <alignment horizontal="center" vertical="center" wrapText="1"/>
      <protection hidden="1"/>
    </xf>
    <xf numFmtId="1" fontId="63" fillId="16" borderId="2" xfId="5" applyNumberFormat="1" applyFont="1" applyFill="1" applyBorder="1" applyAlignment="1" applyProtection="1">
      <alignment horizontal="center" vertical="center"/>
      <protection hidden="1"/>
    </xf>
    <xf numFmtId="1" fontId="63" fillId="16" borderId="6" xfId="5" applyNumberFormat="1" applyFont="1" applyFill="1" applyBorder="1" applyAlignment="1" applyProtection="1">
      <alignment horizontal="center" vertical="center"/>
      <protection hidden="1"/>
    </xf>
    <xf numFmtId="0" fontId="63" fillId="15" borderId="0" xfId="5" applyFont="1" applyFill="1" applyAlignment="1" applyProtection="1">
      <alignment horizontal="left"/>
      <protection locked="0"/>
    </xf>
    <xf numFmtId="0" fontId="80" fillId="16" borderId="1" xfId="5" applyFont="1" applyFill="1" applyBorder="1" applyAlignment="1" applyProtection="1">
      <alignment horizontal="right"/>
      <protection hidden="1"/>
    </xf>
    <xf numFmtId="0" fontId="63" fillId="15" borderId="0" xfId="5" quotePrefix="1" applyFont="1" applyFill="1" applyAlignment="1" applyProtection="1">
      <alignment horizontal="left"/>
      <protection locked="0"/>
    </xf>
    <xf numFmtId="0" fontId="63" fillId="15" borderId="0" xfId="5" applyFont="1" applyFill="1" applyProtection="1">
      <protection locked="0"/>
    </xf>
    <xf numFmtId="0" fontId="63" fillId="15" borderId="15" xfId="5" applyFont="1" applyFill="1" applyBorder="1" applyAlignment="1" applyProtection="1">
      <alignment horizontal="center"/>
      <protection locked="0"/>
    </xf>
    <xf numFmtId="0" fontId="63" fillId="15" borderId="14" xfId="5" applyFont="1" applyFill="1" applyBorder="1" applyAlignment="1" applyProtection="1">
      <alignment horizontal="center"/>
      <protection locked="0"/>
    </xf>
    <xf numFmtId="0" fontId="80" fillId="16" borderId="4" xfId="5" applyFont="1" applyFill="1" applyBorder="1" applyAlignment="1" applyProtection="1">
      <alignment horizontal="right"/>
      <protection hidden="1"/>
    </xf>
    <xf numFmtId="0" fontId="80" fillId="16" borderId="5" xfId="5" applyFont="1" applyFill="1" applyBorder="1" applyAlignment="1" applyProtection="1">
      <alignment horizontal="right"/>
      <protection hidden="1"/>
    </xf>
    <xf numFmtId="0" fontId="66" fillId="16" borderId="4" xfId="5" applyFont="1" applyFill="1" applyBorder="1" applyAlignment="1" applyProtection="1">
      <alignment horizontal="center"/>
      <protection hidden="1"/>
    </xf>
    <xf numFmtId="0" fontId="66" fillId="16" borderId="5" xfId="5" applyFont="1" applyFill="1" applyBorder="1" applyAlignment="1" applyProtection="1">
      <alignment horizontal="center"/>
      <protection hidden="1"/>
    </xf>
    <xf numFmtId="0" fontId="66" fillId="16" borderId="1" xfId="5" applyFont="1" applyFill="1" applyBorder="1" applyAlignment="1" applyProtection="1">
      <alignment horizontal="center"/>
      <protection hidden="1"/>
    </xf>
    <xf numFmtId="0" fontId="74" fillId="15" borderId="1" xfId="0" applyFont="1" applyFill="1" applyBorder="1" applyAlignment="1">
      <alignment horizontal="center"/>
    </xf>
    <xf numFmtId="4" fontId="75" fillId="15" borderId="1" xfId="3" applyNumberFormat="1" applyFont="1" applyFill="1" applyBorder="1" applyAlignment="1" applyProtection="1">
      <alignment horizontal="center" vertical="center" wrapText="1"/>
      <protection hidden="1"/>
    </xf>
    <xf numFmtId="0" fontId="71" fillId="7" borderId="4" xfId="0" applyFont="1" applyFill="1" applyBorder="1" applyAlignment="1">
      <alignment horizontal="center" wrapText="1"/>
    </xf>
    <xf numFmtId="0" fontId="71" fillId="7" borderId="3" xfId="0" applyFont="1" applyFill="1" applyBorder="1" applyAlignment="1">
      <alignment horizontal="center" wrapText="1"/>
    </xf>
    <xf numFmtId="0" fontId="71" fillId="7" borderId="5" xfId="0" applyFont="1" applyFill="1" applyBorder="1" applyAlignment="1">
      <alignment horizontal="center" wrapText="1"/>
    </xf>
    <xf numFmtId="0" fontId="64" fillId="4" borderId="4" xfId="0" applyFont="1" applyFill="1" applyBorder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64" fillId="4" borderId="5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center" vertical="center" wrapText="1"/>
    </xf>
    <xf numFmtId="0" fontId="64" fillId="4" borderId="3" xfId="0" applyFont="1" applyFill="1" applyBorder="1" applyAlignment="1">
      <alignment horizontal="center" vertical="center" wrapText="1"/>
    </xf>
    <xf numFmtId="0" fontId="64" fillId="4" borderId="5" xfId="0" applyFont="1" applyFill="1" applyBorder="1" applyAlignment="1">
      <alignment horizontal="center" vertical="center" wrapText="1"/>
    </xf>
    <xf numFmtId="0" fontId="64" fillId="4" borderId="4" xfId="0" applyFont="1" applyFill="1" applyBorder="1" applyAlignment="1">
      <alignment horizontal="left" vertical="center" wrapText="1"/>
    </xf>
    <xf numFmtId="0" fontId="64" fillId="4" borderId="3" xfId="0" applyFont="1" applyFill="1" applyBorder="1" applyAlignment="1">
      <alignment horizontal="left" vertical="center" wrapText="1"/>
    </xf>
    <xf numFmtId="0" fontId="64" fillId="4" borderId="5" xfId="0" applyFont="1" applyFill="1" applyBorder="1" applyAlignment="1">
      <alignment horizontal="left" vertical="center" wrapText="1"/>
    </xf>
    <xf numFmtId="0" fontId="64" fillId="4" borderId="4" xfId="0" applyFont="1" applyFill="1" applyBorder="1" applyAlignment="1">
      <alignment horizontal="center" wrapText="1"/>
    </xf>
    <xf numFmtId="0" fontId="64" fillId="4" borderId="3" xfId="0" applyFont="1" applyFill="1" applyBorder="1" applyAlignment="1">
      <alignment horizontal="center" wrapText="1"/>
    </xf>
    <xf numFmtId="0" fontId="64" fillId="4" borderId="5" xfId="0" applyFont="1" applyFill="1" applyBorder="1" applyAlignment="1">
      <alignment horizontal="center" wrapText="1"/>
    </xf>
    <xf numFmtId="0" fontId="64" fillId="4" borderId="2" xfId="0" applyFont="1" applyFill="1" applyBorder="1" applyAlignment="1">
      <alignment horizontal="center" vertical="center" wrapText="1"/>
    </xf>
    <xf numFmtId="0" fontId="64" fillId="4" borderId="7" xfId="0" applyFont="1" applyFill="1" applyBorder="1" applyAlignment="1">
      <alignment horizontal="center" vertical="center" wrapText="1"/>
    </xf>
    <xf numFmtId="0" fontId="64" fillId="4" borderId="6" xfId="0" applyFont="1" applyFill="1" applyBorder="1" applyAlignment="1">
      <alignment horizontal="center" vertical="center" wrapText="1"/>
    </xf>
    <xf numFmtId="0" fontId="66" fillId="7" borderId="4" xfId="0" applyFont="1" applyFill="1" applyBorder="1" applyAlignment="1">
      <alignment horizontal="left" vertical="center"/>
    </xf>
    <xf numFmtId="0" fontId="66" fillId="7" borderId="3" xfId="0" applyFont="1" applyFill="1" applyBorder="1" applyAlignment="1">
      <alignment horizontal="left" vertical="center"/>
    </xf>
    <xf numFmtId="0" fontId="66" fillId="7" borderId="5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center" vertical="center"/>
    </xf>
    <xf numFmtId="0" fontId="64" fillId="4" borderId="3" xfId="0" applyFont="1" applyFill="1" applyBorder="1" applyAlignment="1">
      <alignment horizontal="center" vertical="center"/>
    </xf>
    <xf numFmtId="0" fontId="64" fillId="4" borderId="5" xfId="0" applyFont="1" applyFill="1" applyBorder="1" applyAlignment="1">
      <alignment horizontal="center" vertical="center"/>
    </xf>
    <xf numFmtId="3" fontId="69" fillId="4" borderId="4" xfId="0" applyNumberFormat="1" applyFont="1" applyFill="1" applyBorder="1" applyAlignment="1">
      <alignment horizontal="center" vertical="center"/>
    </xf>
    <xf numFmtId="3" fontId="69" fillId="4" borderId="3" xfId="0" applyNumberFormat="1" applyFont="1" applyFill="1" applyBorder="1" applyAlignment="1">
      <alignment horizontal="center" vertical="center"/>
    </xf>
    <xf numFmtId="3" fontId="69" fillId="4" borderId="5" xfId="0" applyNumberFormat="1" applyFont="1" applyFill="1" applyBorder="1" applyAlignment="1">
      <alignment horizontal="center" vertical="center"/>
    </xf>
    <xf numFmtId="0" fontId="71" fillId="4" borderId="13" xfId="0" applyFont="1" applyFill="1" applyBorder="1" applyAlignment="1">
      <alignment horizontal="center" vertical="center" wrapText="1"/>
    </xf>
    <xf numFmtId="0" fontId="71" fillId="4" borderId="8" xfId="0" applyFont="1" applyFill="1" applyBorder="1" applyAlignment="1">
      <alignment horizontal="center" vertical="center" wrapText="1"/>
    </xf>
    <xf numFmtId="0" fontId="71" fillId="4" borderId="15" xfId="0" applyFont="1" applyFill="1" applyBorder="1" applyAlignment="1">
      <alignment horizontal="center" vertical="center" wrapText="1"/>
    </xf>
    <xf numFmtId="0" fontId="71" fillId="4" borderId="9" xfId="0" applyFont="1" applyFill="1" applyBorder="1" applyAlignment="1">
      <alignment horizontal="center" vertical="center" wrapText="1"/>
    </xf>
    <xf numFmtId="0" fontId="71" fillId="4" borderId="14" xfId="0" applyFont="1" applyFill="1" applyBorder="1" applyAlignment="1">
      <alignment horizontal="center" vertical="center" wrapText="1"/>
    </xf>
    <xf numFmtId="0" fontId="71" fillId="4" borderId="12" xfId="0" applyFont="1" applyFill="1" applyBorder="1" applyAlignment="1">
      <alignment horizontal="center" vertical="center" wrapText="1"/>
    </xf>
    <xf numFmtId="0" fontId="69" fillId="4" borderId="4" xfId="0" applyFont="1" applyFill="1" applyBorder="1" applyAlignment="1">
      <alignment horizontal="center"/>
    </xf>
    <xf numFmtId="0" fontId="69" fillId="4" borderId="3" xfId="0" applyFont="1" applyFill="1" applyBorder="1" applyAlignment="1">
      <alignment horizontal="center"/>
    </xf>
    <xf numFmtId="0" fontId="69" fillId="4" borderId="5" xfId="0" applyFont="1" applyFill="1" applyBorder="1" applyAlignment="1">
      <alignment horizontal="center"/>
    </xf>
    <xf numFmtId="1" fontId="69" fillId="4" borderId="2" xfId="0" applyNumberFormat="1" applyFont="1" applyFill="1" applyBorder="1" applyAlignment="1" applyProtection="1">
      <alignment horizontal="center" vertical="center"/>
      <protection locked="0"/>
    </xf>
    <xf numFmtId="0" fontId="69" fillId="4" borderId="6" xfId="0" applyFont="1" applyFill="1" applyBorder="1" applyAlignment="1" applyProtection="1">
      <alignment horizontal="center" vertical="center"/>
      <protection locked="0"/>
    </xf>
    <xf numFmtId="0" fontId="66" fillId="4" borderId="2" xfId="0" applyFont="1" applyFill="1" applyBorder="1" applyAlignment="1">
      <alignment horizontal="center" vertical="center" wrapText="1"/>
    </xf>
    <xf numFmtId="0" fontId="66" fillId="4" borderId="7" xfId="0" applyFont="1" applyFill="1" applyBorder="1" applyAlignment="1">
      <alignment horizontal="center" vertical="center" wrapText="1"/>
    </xf>
    <xf numFmtId="0" fontId="66" fillId="4" borderId="6" xfId="0" applyFont="1" applyFill="1" applyBorder="1" applyAlignment="1">
      <alignment horizontal="center" vertical="center" wrapText="1"/>
    </xf>
    <xf numFmtId="0" fontId="1" fillId="5" borderId="2" xfId="5" applyFont="1" applyFill="1" applyBorder="1" applyAlignment="1">
      <alignment horizontal="center" vertical="center"/>
    </xf>
    <xf numFmtId="0" fontId="1" fillId="5" borderId="6" xfId="5" applyFont="1" applyFill="1" applyBorder="1" applyAlignment="1">
      <alignment horizontal="center" vertical="center"/>
    </xf>
    <xf numFmtId="0" fontId="47" fillId="4" borderId="4" xfId="5" applyFont="1" applyFill="1" applyBorder="1" applyAlignment="1">
      <alignment horizontal="center" vertical="center"/>
    </xf>
    <xf numFmtId="0" fontId="47" fillId="4" borderId="3" xfId="5" applyFont="1" applyFill="1" applyBorder="1" applyAlignment="1">
      <alignment horizontal="center" vertical="center"/>
    </xf>
    <xf numFmtId="0" fontId="47" fillId="4" borderId="5" xfId="5" applyFont="1" applyFill="1" applyBorder="1" applyAlignment="1">
      <alignment horizontal="center" vertical="center"/>
    </xf>
    <xf numFmtId="0" fontId="6" fillId="4" borderId="4" xfId="5" applyFill="1" applyBorder="1" applyAlignment="1">
      <alignment horizontal="center"/>
    </xf>
    <xf numFmtId="0" fontId="6" fillId="4" borderId="3" xfId="5" applyFill="1" applyBorder="1" applyAlignment="1">
      <alignment horizontal="center"/>
    </xf>
    <xf numFmtId="0" fontId="6" fillId="4" borderId="5" xfId="5" applyFill="1" applyBorder="1" applyAlignment="1">
      <alignment horizontal="center"/>
    </xf>
    <xf numFmtId="0" fontId="1" fillId="5" borderId="4" xfId="5" applyFont="1" applyFill="1" applyBorder="1" applyAlignment="1">
      <alignment horizontal="center"/>
    </xf>
    <xf numFmtId="0" fontId="1" fillId="5" borderId="3" xfId="5" applyFont="1" applyFill="1" applyBorder="1" applyAlignment="1">
      <alignment horizontal="center"/>
    </xf>
    <xf numFmtId="0" fontId="1" fillId="5" borderId="5" xfId="5" applyFont="1" applyFill="1" applyBorder="1" applyAlignment="1">
      <alignment horizontal="center"/>
    </xf>
    <xf numFmtId="0" fontId="1" fillId="5" borderId="7" xfId="5" applyFont="1" applyFill="1" applyBorder="1" applyAlignment="1">
      <alignment horizontal="center" vertical="center"/>
    </xf>
    <xf numFmtId="1" fontId="26" fillId="5" borderId="2" xfId="5" applyNumberFormat="1" applyFont="1" applyFill="1" applyBorder="1" applyAlignment="1">
      <alignment horizontal="center" vertical="center" wrapText="1"/>
    </xf>
    <xf numFmtId="0" fontId="26" fillId="5" borderId="6" xfId="5" applyFont="1" applyFill="1" applyBorder="1" applyAlignment="1">
      <alignment horizontal="center" vertical="center" wrapText="1"/>
    </xf>
    <xf numFmtId="0" fontId="6" fillId="4" borderId="13" xfId="5" applyFill="1" applyBorder="1" applyAlignment="1">
      <alignment horizontal="center"/>
    </xf>
    <xf numFmtId="0" fontId="6" fillId="4" borderId="10" xfId="5" applyFill="1" applyBorder="1" applyAlignment="1">
      <alignment horizontal="center"/>
    </xf>
    <xf numFmtId="0" fontId="6" fillId="4" borderId="8" xfId="5" applyFill="1" applyBorder="1" applyAlignment="1">
      <alignment horizontal="center"/>
    </xf>
    <xf numFmtId="0" fontId="6" fillId="4" borderId="15" xfId="5" applyFill="1" applyBorder="1" applyAlignment="1">
      <alignment horizontal="center"/>
    </xf>
    <xf numFmtId="0" fontId="6" fillId="15" borderId="0" xfId="5" applyFill="1" applyAlignment="1">
      <alignment horizontal="center"/>
    </xf>
    <xf numFmtId="0" fontId="6" fillId="4" borderId="9" xfId="5" applyFill="1" applyBorder="1" applyAlignment="1">
      <alignment horizontal="center"/>
    </xf>
    <xf numFmtId="0" fontId="6" fillId="4" borderId="14" xfId="5" applyFill="1" applyBorder="1" applyAlignment="1">
      <alignment horizontal="center"/>
    </xf>
    <xf numFmtId="0" fontId="6" fillId="4" borderId="11" xfId="5" applyFill="1" applyBorder="1" applyAlignment="1">
      <alignment horizontal="center"/>
    </xf>
    <xf numFmtId="0" fontId="6" fillId="4" borderId="12" xfId="5" applyFill="1" applyBorder="1" applyAlignment="1">
      <alignment horizontal="center"/>
    </xf>
    <xf numFmtId="0" fontId="88" fillId="4" borderId="4" xfId="0" applyFont="1" applyFill="1" applyBorder="1" applyAlignment="1" applyProtection="1">
      <alignment horizontal="center" vertical="center" wrapText="1"/>
      <protection hidden="1"/>
    </xf>
    <xf numFmtId="0" fontId="88" fillId="4" borderId="3" xfId="0" applyFont="1" applyFill="1" applyBorder="1" applyAlignment="1" applyProtection="1">
      <alignment horizontal="center" vertical="center" wrapText="1"/>
      <protection hidden="1"/>
    </xf>
    <xf numFmtId="0" fontId="88" fillId="4" borderId="5" xfId="0" applyFont="1" applyFill="1" applyBorder="1" applyAlignment="1" applyProtection="1">
      <alignment horizontal="center" vertical="center" wrapText="1"/>
      <protection hidden="1"/>
    </xf>
    <xf numFmtId="0" fontId="0" fillId="16" borderId="4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41" fillId="16" borderId="13" xfId="0" applyFont="1" applyFill="1" applyBorder="1" applyAlignment="1">
      <alignment horizontal="center"/>
    </xf>
    <xf numFmtId="0" fontId="41" fillId="16" borderId="10" xfId="0" applyFont="1" applyFill="1" applyBorder="1" applyAlignment="1">
      <alignment horizontal="center"/>
    </xf>
    <xf numFmtId="0" fontId="41" fillId="16" borderId="8" xfId="0" applyFont="1" applyFill="1" applyBorder="1" applyAlignment="1">
      <alignment horizontal="center"/>
    </xf>
    <xf numFmtId="0" fontId="41" fillId="16" borderId="4" xfId="0" applyFont="1" applyFill="1" applyBorder="1" applyAlignment="1">
      <alignment horizontal="center"/>
    </xf>
    <xf numFmtId="0" fontId="41" fillId="16" borderId="3" xfId="0" applyFont="1" applyFill="1" applyBorder="1" applyAlignment="1">
      <alignment horizontal="center"/>
    </xf>
    <xf numFmtId="0" fontId="41" fillId="16" borderId="5" xfId="0" applyFont="1" applyFill="1" applyBorder="1" applyAlignment="1">
      <alignment horizontal="center"/>
    </xf>
    <xf numFmtId="0" fontId="38" fillId="4" borderId="2" xfId="0" applyFont="1" applyFill="1" applyBorder="1" applyAlignment="1" applyProtection="1">
      <alignment horizontal="center" vertical="center" wrapText="1"/>
      <protection hidden="1"/>
    </xf>
    <xf numFmtId="0" fontId="38" fillId="4" borderId="6" xfId="0" applyFont="1" applyFill="1" applyBorder="1" applyAlignment="1" applyProtection="1">
      <alignment horizontal="center" vertical="center" wrapText="1"/>
      <protection hidden="1"/>
    </xf>
    <xf numFmtId="1" fontId="38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38" fillId="5" borderId="6" xfId="0" applyFont="1" applyFill="1" applyBorder="1" applyAlignment="1" applyProtection="1">
      <alignment horizontal="center" vertical="center" wrapText="1"/>
      <protection hidden="1"/>
    </xf>
    <xf numFmtId="0" fontId="42" fillId="5" borderId="1" xfId="0" applyFont="1" applyFill="1" applyBorder="1" applyAlignment="1" applyProtection="1">
      <alignment horizontal="center" vertical="center"/>
      <protection hidden="1"/>
    </xf>
    <xf numFmtId="0" fontId="37" fillId="5" borderId="2" xfId="0" applyFont="1" applyFill="1" applyBorder="1" applyAlignment="1" applyProtection="1">
      <alignment horizontal="center" vertical="center"/>
      <protection hidden="1"/>
    </xf>
    <xf numFmtId="0" fontId="37" fillId="5" borderId="7" xfId="0" applyFont="1" applyFill="1" applyBorder="1" applyAlignment="1" applyProtection="1">
      <alignment horizontal="center" vertical="center"/>
      <protection hidden="1"/>
    </xf>
    <xf numFmtId="0" fontId="37" fillId="5" borderId="6" xfId="0" applyFont="1" applyFill="1" applyBorder="1" applyAlignment="1" applyProtection="1">
      <alignment horizontal="center" vertical="center"/>
      <protection hidden="1"/>
    </xf>
    <xf numFmtId="0" fontId="42" fillId="5" borderId="4" xfId="0" applyFont="1" applyFill="1" applyBorder="1" applyAlignment="1" applyProtection="1">
      <alignment horizontal="center" vertical="center" wrapText="1"/>
      <protection hidden="1"/>
    </xf>
    <xf numFmtId="0" fontId="42" fillId="5" borderId="3" xfId="0" applyFont="1" applyFill="1" applyBorder="1" applyAlignment="1" applyProtection="1">
      <alignment horizontal="center" vertical="center" wrapText="1"/>
      <protection hidden="1"/>
    </xf>
    <xf numFmtId="0" fontId="42" fillId="5" borderId="5" xfId="0" applyFont="1" applyFill="1" applyBorder="1" applyAlignment="1" applyProtection="1">
      <alignment horizontal="center" vertical="center" wrapText="1"/>
      <protection hidden="1"/>
    </xf>
    <xf numFmtId="0" fontId="38" fillId="4" borderId="2" xfId="0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42" fillId="5" borderId="3" xfId="0" applyFont="1" applyFill="1" applyBorder="1" applyAlignment="1">
      <alignment horizontal="center" vertical="center" wrapText="1"/>
    </xf>
    <xf numFmtId="0" fontId="42" fillId="5" borderId="5" xfId="0" applyFont="1" applyFill="1" applyBorder="1" applyAlignment="1">
      <alignment horizontal="center" vertical="center" wrapText="1"/>
    </xf>
    <xf numFmtId="1" fontId="38" fillId="5" borderId="2" xfId="0" applyNumberFormat="1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0" fontId="53" fillId="4" borderId="2" xfId="0" applyFont="1" applyFill="1" applyBorder="1" applyAlignment="1">
      <alignment horizontal="center" vertical="center" textRotation="90"/>
    </xf>
    <xf numFmtId="0" fontId="53" fillId="4" borderId="7" xfId="0" applyFont="1" applyFill="1" applyBorder="1" applyAlignment="1">
      <alignment horizontal="center" vertical="center" textRotation="90"/>
    </xf>
    <xf numFmtId="0" fontId="53" fillId="4" borderId="6" xfId="0" applyFont="1" applyFill="1" applyBorder="1" applyAlignment="1">
      <alignment horizontal="center" vertical="center" textRotation="90"/>
    </xf>
    <xf numFmtId="0" fontId="53" fillId="5" borderId="2" xfId="0" applyFont="1" applyFill="1" applyBorder="1" applyAlignment="1">
      <alignment horizontal="center" vertical="center" wrapText="1"/>
    </xf>
    <xf numFmtId="0" fontId="53" fillId="5" borderId="7" xfId="0" applyFont="1" applyFill="1" applyBorder="1" applyAlignment="1">
      <alignment horizontal="center" vertical="center" wrapText="1"/>
    </xf>
    <xf numFmtId="0" fontId="53" fillId="5" borderId="6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left" vertical="center"/>
    </xf>
    <xf numFmtId="0" fontId="25" fillId="4" borderId="5" xfId="0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5" fillId="4" borderId="5" xfId="0" applyFont="1" applyFill="1" applyBorder="1" applyAlignment="1">
      <alignment horizontal="left" vertical="center" wrapText="1"/>
    </xf>
    <xf numFmtId="0" fontId="52" fillId="9" borderId="7" xfId="0" applyFont="1" applyFill="1" applyBorder="1" applyAlignment="1">
      <alignment horizontal="center" vertical="center" textRotation="90"/>
    </xf>
    <xf numFmtId="0" fontId="52" fillId="9" borderId="6" xfId="0" applyFont="1" applyFill="1" applyBorder="1" applyAlignment="1">
      <alignment horizontal="center" vertical="center" textRotation="90"/>
    </xf>
    <xf numFmtId="0" fontId="52" fillId="9" borderId="2" xfId="0" applyFont="1" applyFill="1" applyBorder="1" applyAlignment="1">
      <alignment horizontal="center" vertical="center" textRotation="90"/>
    </xf>
    <xf numFmtId="0" fontId="52" fillId="12" borderId="2" xfId="0" applyFont="1" applyFill="1" applyBorder="1" applyAlignment="1">
      <alignment horizontal="center" vertical="center" textRotation="90"/>
    </xf>
    <xf numFmtId="0" fontId="52" fillId="12" borderId="7" xfId="0" applyFont="1" applyFill="1" applyBorder="1" applyAlignment="1">
      <alignment horizontal="center" vertical="center" textRotation="90"/>
    </xf>
    <xf numFmtId="0" fontId="25" fillId="4" borderId="4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52" fillId="3" borderId="2" xfId="0" applyFont="1" applyFill="1" applyBorder="1" applyAlignment="1">
      <alignment horizontal="center" vertical="center" textRotation="90" wrapText="1"/>
    </xf>
    <xf numFmtId="0" fontId="52" fillId="3" borderId="7" xfId="0" applyFont="1" applyFill="1" applyBorder="1" applyAlignment="1">
      <alignment horizontal="center" vertical="center" textRotation="90" wrapText="1"/>
    </xf>
    <xf numFmtId="0" fontId="52" fillId="3" borderId="6" xfId="0" applyFont="1" applyFill="1" applyBorder="1" applyAlignment="1">
      <alignment horizontal="center" vertical="center" textRotation="90" wrapText="1"/>
    </xf>
  </cellXfs>
  <cellStyles count="16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3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Normalny 4 2" xfId="8" xr:uid="{00000000-0005-0000-0000-000008000000}"/>
    <cellStyle name="Procentowy" xfId="9" builtinId="5"/>
    <cellStyle name="Procentowy 2" xfId="10" xr:uid="{00000000-0005-0000-0000-00000A000000}"/>
    <cellStyle name="Procentowy 2 2" xfId="11" xr:uid="{00000000-0005-0000-0000-00000B000000}"/>
    <cellStyle name="Procentowy 3" xfId="12" xr:uid="{00000000-0005-0000-0000-00000C000000}"/>
    <cellStyle name="Procentowy 4" xfId="13" xr:uid="{00000000-0005-0000-0000-00000D000000}"/>
    <cellStyle name="Procentowy 4 2" xfId="14" xr:uid="{00000000-0005-0000-0000-00000E000000}"/>
    <cellStyle name="Walutowy 2" xfId="15" xr:uid="{00000000-0005-0000-0000-00000F000000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56</xdr:row>
      <xdr:rowOff>47625</xdr:rowOff>
    </xdr:from>
    <xdr:to>
      <xdr:col>1</xdr:col>
      <xdr:colOff>7410450</xdr:colOff>
      <xdr:row>61</xdr:row>
      <xdr:rowOff>171450</xdr:rowOff>
    </xdr:to>
    <xdr:pic>
      <xdr:nvPicPr>
        <xdr:cNvPr id="3169" name="Obraz 1">
          <a:extLst>
            <a:ext uri="{FF2B5EF4-FFF2-40B4-BE49-F238E27FC236}">
              <a16:creationId xmlns:a16="http://schemas.microsoft.com/office/drawing/2014/main" id="{00000000-0008-0000-0700-00006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4439900"/>
          <a:ext cx="6191250" cy="635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AE458"/>
  <sheetViews>
    <sheetView tabSelected="1" zoomScale="70" zoomScaleNormal="70" workbookViewId="0">
      <selection activeCell="F7" sqref="F7"/>
    </sheetView>
  </sheetViews>
  <sheetFormatPr defaultColWidth="9.140625" defaultRowHeight="12.75"/>
  <cols>
    <col min="1" max="1" width="9.140625" style="159"/>
    <col min="2" max="2" width="9" style="4" customWidth="1"/>
    <col min="3" max="3" width="71" style="2" customWidth="1"/>
    <col min="4" max="4" width="20.5703125" style="3" customWidth="1"/>
    <col min="5" max="5" width="22.85546875" style="3" customWidth="1"/>
    <col min="6" max="6" width="21.28515625" style="2" customWidth="1"/>
    <col min="7" max="7" width="13.5703125" style="159" customWidth="1"/>
    <col min="8" max="11" width="9.140625" style="159"/>
    <col min="12" max="12" width="13.85546875" style="159" customWidth="1"/>
    <col min="13" max="31" width="9.140625" style="159"/>
    <col min="32" max="16384" width="9.140625" style="2"/>
  </cols>
  <sheetData>
    <row r="1" spans="1:31" s="159" customFormat="1" ht="54.75" customHeight="1">
      <c r="B1" s="540" t="s">
        <v>493</v>
      </c>
      <c r="C1" s="540"/>
      <c r="D1" s="247"/>
      <c r="E1" s="248" t="s">
        <v>346</v>
      </c>
      <c r="F1" s="249"/>
      <c r="G1" s="189"/>
      <c r="H1" s="496" t="s">
        <v>495</v>
      </c>
      <c r="I1" s="189"/>
      <c r="J1" s="189"/>
      <c r="K1" s="189"/>
      <c r="L1" s="189"/>
    </row>
    <row r="2" spans="1:31" ht="38.25" customHeight="1">
      <c r="B2" s="539" t="s">
        <v>287</v>
      </c>
      <c r="C2" s="539"/>
      <c r="D2" s="536" t="s">
        <v>491</v>
      </c>
      <c r="E2" s="537"/>
      <c r="F2" s="538"/>
      <c r="G2" s="189"/>
      <c r="H2" s="189"/>
      <c r="I2" s="189"/>
      <c r="J2" s="189"/>
      <c r="K2" s="189"/>
      <c r="L2" s="189"/>
    </row>
    <row r="3" spans="1:31" ht="23.1" customHeight="1">
      <c r="B3" s="542" t="s">
        <v>345</v>
      </c>
      <c r="C3" s="542"/>
      <c r="D3" s="190">
        <v>12</v>
      </c>
      <c r="E3" s="190">
        <v>12</v>
      </c>
      <c r="F3" s="191">
        <v>12</v>
      </c>
      <c r="G3" s="189"/>
      <c r="H3" s="189"/>
      <c r="I3" s="189"/>
      <c r="J3" s="189"/>
      <c r="K3" s="189"/>
      <c r="L3" s="189"/>
    </row>
    <row r="4" spans="1:31" ht="17.25" customHeight="1">
      <c r="B4" s="543" t="s">
        <v>124</v>
      </c>
      <c r="C4" s="543" t="s">
        <v>1</v>
      </c>
      <c r="D4" s="192" t="s">
        <v>343</v>
      </c>
      <c r="E4" s="193"/>
      <c r="F4" s="194"/>
      <c r="G4" s="189"/>
      <c r="H4" s="189"/>
      <c r="I4" s="189"/>
      <c r="J4" s="189"/>
      <c r="K4" s="189"/>
      <c r="L4" s="189"/>
    </row>
    <row r="5" spans="1:31" ht="18.75" customHeight="1">
      <c r="B5" s="543"/>
      <c r="C5" s="543"/>
      <c r="D5" s="195" t="s">
        <v>24</v>
      </c>
      <c r="E5" s="195" t="s">
        <v>24</v>
      </c>
      <c r="F5" s="196" t="s">
        <v>25</v>
      </c>
      <c r="G5" s="189"/>
      <c r="H5" s="189"/>
      <c r="I5" s="189"/>
      <c r="J5" s="189"/>
      <c r="K5" s="189"/>
      <c r="L5" s="189"/>
    </row>
    <row r="6" spans="1:31" ht="17.25" customHeight="1">
      <c r="B6" s="543"/>
      <c r="C6" s="543"/>
      <c r="D6" s="544">
        <v>2023</v>
      </c>
      <c r="E6" s="544">
        <v>2024</v>
      </c>
      <c r="F6" s="197">
        <f>E6+1</f>
        <v>2025</v>
      </c>
      <c r="G6" s="189"/>
      <c r="H6" s="189"/>
      <c r="I6" s="189"/>
      <c r="J6" s="189"/>
      <c r="K6" s="189"/>
      <c r="L6" s="189"/>
    </row>
    <row r="7" spans="1:31" ht="18" customHeight="1">
      <c r="B7" s="543"/>
      <c r="C7" s="543"/>
      <c r="D7" s="544"/>
      <c r="E7" s="544"/>
      <c r="F7" s="198" t="s">
        <v>13</v>
      </c>
      <c r="G7" s="189"/>
      <c r="H7" s="189"/>
      <c r="I7" s="189"/>
      <c r="J7" s="189"/>
      <c r="K7" s="189"/>
      <c r="L7" s="189"/>
    </row>
    <row r="8" spans="1:31" ht="21" customHeight="1">
      <c r="B8" s="545" t="s">
        <v>123</v>
      </c>
      <c r="C8" s="199" t="s">
        <v>286</v>
      </c>
      <c r="D8" s="200">
        <f>D11+D12</f>
        <v>0</v>
      </c>
      <c r="E8" s="200">
        <f>E11+E12</f>
        <v>0</v>
      </c>
      <c r="F8" s="200">
        <f>F11+F12</f>
        <v>0</v>
      </c>
      <c r="G8" s="189"/>
      <c r="H8" s="189"/>
      <c r="I8" s="189"/>
      <c r="J8" s="189"/>
      <c r="K8" s="189"/>
      <c r="L8" s="189"/>
    </row>
    <row r="9" spans="1:31" ht="18" customHeight="1">
      <c r="B9" s="546"/>
      <c r="C9" s="201" t="s">
        <v>285</v>
      </c>
      <c r="D9" s="202">
        <v>0</v>
      </c>
      <c r="E9" s="203">
        <v>0</v>
      </c>
      <c r="F9" s="203">
        <v>0</v>
      </c>
      <c r="G9" s="189"/>
      <c r="H9" s="189"/>
      <c r="I9" s="189"/>
      <c r="J9" s="189"/>
      <c r="K9" s="189"/>
      <c r="L9" s="189"/>
    </row>
    <row r="10" spans="1:31" s="6" customFormat="1" ht="18" customHeight="1">
      <c r="A10" s="162"/>
      <c r="B10" s="546"/>
      <c r="C10" s="201" t="s">
        <v>284</v>
      </c>
      <c r="D10" s="202">
        <v>0</v>
      </c>
      <c r="E10" s="202">
        <v>0</v>
      </c>
      <c r="F10" s="202">
        <v>0</v>
      </c>
      <c r="G10" s="189"/>
      <c r="H10" s="189"/>
      <c r="I10" s="189"/>
      <c r="J10" s="189"/>
      <c r="K10" s="189"/>
      <c r="L10" s="189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</row>
    <row r="11" spans="1:31" s="6" customFormat="1" ht="18" customHeight="1">
      <c r="A11" s="162"/>
      <c r="B11" s="546"/>
      <c r="C11" s="201" t="s">
        <v>283</v>
      </c>
      <c r="D11" s="202">
        <v>0</v>
      </c>
      <c r="E11" s="202">
        <v>0</v>
      </c>
      <c r="F11" s="202">
        <v>0</v>
      </c>
      <c r="G11" s="189"/>
      <c r="H11" s="189"/>
      <c r="I11" s="189"/>
      <c r="J11" s="189"/>
      <c r="K11" s="189"/>
      <c r="L11" s="189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</row>
    <row r="12" spans="1:31" s="6" customFormat="1" ht="18" customHeight="1">
      <c r="A12" s="162"/>
      <c r="B12" s="547"/>
      <c r="C12" s="201" t="s">
        <v>282</v>
      </c>
      <c r="D12" s="202">
        <v>0</v>
      </c>
      <c r="E12" s="202">
        <v>0</v>
      </c>
      <c r="F12" s="202">
        <v>0</v>
      </c>
      <c r="G12" s="189"/>
      <c r="H12" s="189"/>
      <c r="I12" s="189"/>
      <c r="J12" s="189"/>
      <c r="K12" s="189"/>
      <c r="L12" s="189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</row>
    <row r="13" spans="1:31" s="6" customFormat="1" ht="18" customHeight="1">
      <c r="A13" s="162"/>
      <c r="B13" s="545" t="s">
        <v>122</v>
      </c>
      <c r="C13" s="199" t="s">
        <v>281</v>
      </c>
      <c r="D13" s="200">
        <f>D15+D16</f>
        <v>0</v>
      </c>
      <c r="E13" s="200">
        <f>E15+E16</f>
        <v>0</v>
      </c>
      <c r="F13" s="200">
        <f>F15+F16</f>
        <v>0</v>
      </c>
      <c r="G13" s="189"/>
      <c r="H13" s="189"/>
      <c r="I13" s="189"/>
      <c r="J13" s="189"/>
      <c r="K13" s="189"/>
      <c r="L13" s="189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</row>
    <row r="14" spans="1:31" ht="18" customHeight="1">
      <c r="B14" s="546"/>
      <c r="C14" s="204" t="s">
        <v>280</v>
      </c>
      <c r="D14" s="202">
        <v>0</v>
      </c>
      <c r="E14" s="202">
        <v>0</v>
      </c>
      <c r="F14" s="202">
        <v>0</v>
      </c>
      <c r="G14" s="205"/>
      <c r="H14" s="189"/>
      <c r="I14" s="189"/>
      <c r="J14" s="189"/>
      <c r="K14" s="189"/>
      <c r="L14" s="189"/>
    </row>
    <row r="15" spans="1:31" ht="18" customHeight="1">
      <c r="B15" s="546"/>
      <c r="C15" s="204" t="s">
        <v>279</v>
      </c>
      <c r="D15" s="202">
        <v>0</v>
      </c>
      <c r="E15" s="202">
        <v>0</v>
      </c>
      <c r="F15" s="202">
        <v>0</v>
      </c>
      <c r="G15" s="189"/>
      <c r="H15" s="189"/>
      <c r="I15" s="189"/>
      <c r="J15" s="189"/>
      <c r="K15" s="189"/>
      <c r="L15" s="189"/>
    </row>
    <row r="16" spans="1:31" ht="18" customHeight="1">
      <c r="B16" s="547"/>
      <c r="C16" s="204" t="s">
        <v>278</v>
      </c>
      <c r="D16" s="202">
        <v>0</v>
      </c>
      <c r="E16" s="202">
        <v>0</v>
      </c>
      <c r="F16" s="202">
        <v>0</v>
      </c>
      <c r="G16" s="189"/>
      <c r="H16" s="189"/>
      <c r="I16" s="189"/>
      <c r="J16" s="189"/>
      <c r="K16" s="189"/>
      <c r="L16" s="189"/>
    </row>
    <row r="17" spans="2:12" ht="18" customHeight="1">
      <c r="B17" s="206" t="s">
        <v>116</v>
      </c>
      <c r="C17" s="199" t="s">
        <v>277</v>
      </c>
      <c r="D17" s="200">
        <f>D8-D13</f>
        <v>0</v>
      </c>
      <c r="E17" s="200">
        <f>E8-E13</f>
        <v>0</v>
      </c>
      <c r="F17" s="200">
        <f>F8-F13</f>
        <v>0</v>
      </c>
      <c r="G17" s="189"/>
      <c r="H17" s="189"/>
      <c r="I17" s="189"/>
      <c r="J17" s="189"/>
      <c r="K17" s="189"/>
      <c r="L17" s="189"/>
    </row>
    <row r="18" spans="2:12" ht="18" customHeight="1">
      <c r="B18" s="206" t="s">
        <v>115</v>
      </c>
      <c r="C18" s="199" t="s">
        <v>276</v>
      </c>
      <c r="D18" s="202">
        <v>0</v>
      </c>
      <c r="E18" s="202">
        <v>0</v>
      </c>
      <c r="F18" s="202">
        <v>0</v>
      </c>
      <c r="G18" s="189"/>
      <c r="H18" s="189"/>
      <c r="I18" s="189"/>
      <c r="J18" s="189"/>
      <c r="K18" s="189"/>
      <c r="L18" s="189"/>
    </row>
    <row r="19" spans="2:12" ht="18" customHeight="1">
      <c r="B19" s="206" t="s">
        <v>111</v>
      </c>
      <c r="C19" s="199" t="s">
        <v>275</v>
      </c>
      <c r="D19" s="202">
        <v>0</v>
      </c>
      <c r="E19" s="202">
        <v>0</v>
      </c>
      <c r="F19" s="202">
        <v>0</v>
      </c>
      <c r="G19" s="189"/>
      <c r="H19" s="189"/>
      <c r="I19" s="189"/>
      <c r="J19" s="189"/>
      <c r="K19" s="189"/>
      <c r="L19" s="189"/>
    </row>
    <row r="20" spans="2:12" ht="18" hidden="1" customHeight="1">
      <c r="B20" s="207"/>
      <c r="C20" s="208" t="s">
        <v>120</v>
      </c>
      <c r="D20" s="209"/>
      <c r="E20" s="209"/>
      <c r="F20" s="209"/>
      <c r="G20" s="189"/>
      <c r="H20" s="189"/>
      <c r="I20" s="189"/>
      <c r="J20" s="189"/>
      <c r="K20" s="189"/>
      <c r="L20" s="189"/>
    </row>
    <row r="21" spans="2:12" ht="18" hidden="1" customHeight="1">
      <c r="B21" s="207"/>
      <c r="C21" s="208" t="s">
        <v>119</v>
      </c>
      <c r="D21" s="209"/>
      <c r="E21" s="209"/>
      <c r="F21" s="209"/>
      <c r="G21" s="210"/>
      <c r="H21" s="210"/>
      <c r="I21" s="210"/>
      <c r="J21" s="189"/>
      <c r="K21" s="189"/>
      <c r="L21" s="189"/>
    </row>
    <row r="22" spans="2:12" ht="18" hidden="1" customHeight="1">
      <c r="B22" s="211"/>
      <c r="C22" s="208" t="s">
        <v>118</v>
      </c>
      <c r="D22" s="209"/>
      <c r="E22" s="209"/>
      <c r="F22" s="209"/>
      <c r="G22" s="210"/>
      <c r="H22" s="210"/>
      <c r="I22" s="210"/>
      <c r="J22" s="189"/>
      <c r="K22" s="189"/>
      <c r="L22" s="189"/>
    </row>
    <row r="23" spans="2:12" ht="18" hidden="1" customHeight="1">
      <c r="B23" s="206"/>
      <c r="C23" s="208" t="s">
        <v>117</v>
      </c>
      <c r="D23" s="209"/>
      <c r="E23" s="209"/>
      <c r="F23" s="209"/>
      <c r="G23" s="189"/>
      <c r="H23" s="189"/>
      <c r="I23" s="189"/>
      <c r="J23" s="189"/>
      <c r="K23" s="189"/>
      <c r="L23" s="189"/>
    </row>
    <row r="24" spans="2:12" ht="18" customHeight="1">
      <c r="B24" s="206" t="s">
        <v>106</v>
      </c>
      <c r="C24" s="212" t="s">
        <v>274</v>
      </c>
      <c r="D24" s="213">
        <f>D17-D18-D19</f>
        <v>0</v>
      </c>
      <c r="E24" s="213">
        <f>E17-E18-E19</f>
        <v>0</v>
      </c>
      <c r="F24" s="213">
        <f>F17-F18-F19</f>
        <v>0</v>
      </c>
      <c r="G24" s="189"/>
      <c r="H24" s="189"/>
      <c r="I24" s="189"/>
      <c r="J24" s="189"/>
      <c r="K24" s="189"/>
      <c r="L24" s="189"/>
    </row>
    <row r="25" spans="2:12" ht="18" customHeight="1">
      <c r="B25" s="548" t="s">
        <v>105</v>
      </c>
      <c r="C25" s="214" t="s">
        <v>114</v>
      </c>
      <c r="D25" s="215">
        <f>SUM(D26:D29)</f>
        <v>0</v>
      </c>
      <c r="E25" s="215">
        <f>SUM(E26:E29)</f>
        <v>0</v>
      </c>
      <c r="F25" s="216">
        <f>SUM(F26:F29)</f>
        <v>0</v>
      </c>
      <c r="G25" s="189"/>
      <c r="H25" s="189"/>
      <c r="I25" s="189"/>
      <c r="J25" s="189"/>
      <c r="K25" s="189"/>
      <c r="L25" s="189"/>
    </row>
    <row r="26" spans="2:12" ht="18" customHeight="1">
      <c r="B26" s="549"/>
      <c r="C26" s="208" t="s">
        <v>475</v>
      </c>
      <c r="D26" s="217">
        <v>0</v>
      </c>
      <c r="E26" s="217">
        <v>0</v>
      </c>
      <c r="F26" s="217">
        <v>0</v>
      </c>
      <c r="G26" s="210"/>
      <c r="H26" s="210"/>
      <c r="I26" s="189"/>
      <c r="J26" s="189"/>
      <c r="K26" s="189"/>
      <c r="L26" s="189"/>
    </row>
    <row r="27" spans="2:12" ht="18" customHeight="1">
      <c r="B27" s="549"/>
      <c r="C27" s="208" t="s">
        <v>113</v>
      </c>
      <c r="D27" s="202">
        <v>0</v>
      </c>
      <c r="E27" s="202">
        <v>0</v>
      </c>
      <c r="F27" s="202">
        <v>0</v>
      </c>
      <c r="G27" s="189"/>
      <c r="H27" s="189"/>
      <c r="I27" s="189"/>
      <c r="J27" s="189"/>
      <c r="K27" s="189"/>
      <c r="L27" s="189"/>
    </row>
    <row r="28" spans="2:12" ht="18" customHeight="1">
      <c r="B28" s="549"/>
      <c r="C28" s="218" t="s">
        <v>108</v>
      </c>
      <c r="D28" s="202">
        <v>0</v>
      </c>
      <c r="E28" s="202">
        <v>0</v>
      </c>
      <c r="F28" s="202">
        <v>0</v>
      </c>
      <c r="G28" s="189"/>
      <c r="H28" s="189"/>
      <c r="I28" s="189"/>
      <c r="J28" s="189"/>
      <c r="K28" s="189"/>
      <c r="L28" s="189"/>
    </row>
    <row r="29" spans="2:12" ht="18" customHeight="1">
      <c r="B29" s="550"/>
      <c r="C29" s="208" t="s">
        <v>112</v>
      </c>
      <c r="D29" s="202">
        <v>0</v>
      </c>
      <c r="E29" s="202">
        <v>0</v>
      </c>
      <c r="F29" s="202">
        <v>0</v>
      </c>
      <c r="G29" s="189"/>
      <c r="H29" s="189"/>
      <c r="I29" s="189"/>
      <c r="J29" s="189"/>
      <c r="K29" s="189"/>
      <c r="L29" s="189"/>
    </row>
    <row r="30" spans="2:12" ht="18" customHeight="1">
      <c r="B30" s="548" t="s">
        <v>103</v>
      </c>
      <c r="C30" s="214" t="s">
        <v>110</v>
      </c>
      <c r="D30" s="219">
        <f>SUM(D31:D33)</f>
        <v>0</v>
      </c>
      <c r="E30" s="219">
        <f>SUM(E31:E33)</f>
        <v>0</v>
      </c>
      <c r="F30" s="219">
        <f>SUM(F31:F33)</f>
        <v>0</v>
      </c>
      <c r="G30" s="189"/>
      <c r="H30" s="189"/>
      <c r="I30" s="189"/>
      <c r="J30" s="189"/>
      <c r="K30" s="189"/>
      <c r="L30" s="189"/>
    </row>
    <row r="31" spans="2:12" ht="18" customHeight="1">
      <c r="B31" s="549"/>
      <c r="C31" s="220" t="s">
        <v>109</v>
      </c>
      <c r="D31" s="202">
        <v>0</v>
      </c>
      <c r="E31" s="202">
        <v>0</v>
      </c>
      <c r="F31" s="202">
        <v>0</v>
      </c>
      <c r="G31" s="210"/>
      <c r="H31" s="210"/>
      <c r="I31" s="189"/>
      <c r="J31" s="189"/>
      <c r="K31" s="189"/>
      <c r="L31" s="189"/>
    </row>
    <row r="32" spans="2:12" ht="18" customHeight="1">
      <c r="B32" s="549"/>
      <c r="C32" s="220" t="s">
        <v>108</v>
      </c>
      <c r="D32" s="202">
        <v>0</v>
      </c>
      <c r="E32" s="202">
        <v>0</v>
      </c>
      <c r="F32" s="202">
        <v>0</v>
      </c>
      <c r="G32" s="210"/>
      <c r="H32" s="210"/>
      <c r="I32" s="189"/>
      <c r="J32" s="189"/>
      <c r="K32" s="189"/>
      <c r="L32" s="189"/>
    </row>
    <row r="33" spans="1:31" ht="18" customHeight="1">
      <c r="B33" s="550"/>
      <c r="C33" s="208" t="s">
        <v>107</v>
      </c>
      <c r="D33" s="202">
        <v>0</v>
      </c>
      <c r="E33" s="202">
        <v>0</v>
      </c>
      <c r="F33" s="202">
        <v>0</v>
      </c>
      <c r="G33" s="189"/>
      <c r="H33" s="189"/>
      <c r="I33" s="189"/>
      <c r="J33" s="189"/>
      <c r="K33" s="189"/>
      <c r="L33" s="189"/>
    </row>
    <row r="34" spans="1:31" ht="18" customHeight="1">
      <c r="B34" s="221" t="s">
        <v>101</v>
      </c>
      <c r="C34" s="222" t="s">
        <v>273</v>
      </c>
      <c r="D34" s="219">
        <f>D24+D25-D30</f>
        <v>0</v>
      </c>
      <c r="E34" s="219">
        <f>E24+E25-E30</f>
        <v>0</v>
      </c>
      <c r="F34" s="219">
        <f>F24+F25-F30</f>
        <v>0</v>
      </c>
      <c r="G34" s="189"/>
      <c r="H34" s="189"/>
      <c r="I34" s="189"/>
      <c r="J34" s="189"/>
      <c r="K34" s="189"/>
      <c r="L34" s="189"/>
    </row>
    <row r="35" spans="1:31" ht="18" customHeight="1">
      <c r="B35" s="223" t="s">
        <v>100</v>
      </c>
      <c r="C35" s="222" t="s">
        <v>104</v>
      </c>
      <c r="D35" s="219">
        <f>D36+D39+D41+D42+D43</f>
        <v>0</v>
      </c>
      <c r="E35" s="219">
        <f>E36+E39+E41+E42+E43</f>
        <v>0</v>
      </c>
      <c r="F35" s="219">
        <f>F36+F39+F41+F42+F43</f>
        <v>0</v>
      </c>
      <c r="G35" s="189"/>
      <c r="H35" s="189"/>
      <c r="I35" s="189"/>
      <c r="J35" s="189"/>
      <c r="K35" s="189"/>
      <c r="L35" s="189"/>
    </row>
    <row r="36" spans="1:31" ht="18" customHeight="1">
      <c r="B36" s="224"/>
      <c r="C36" s="208" t="s">
        <v>430</v>
      </c>
      <c r="D36" s="202">
        <v>0</v>
      </c>
      <c r="E36" s="202">
        <v>0</v>
      </c>
      <c r="F36" s="202">
        <v>0</v>
      </c>
      <c r="G36" s="189"/>
      <c r="H36" s="189"/>
      <c r="I36" s="189"/>
      <c r="J36" s="189"/>
      <c r="K36" s="189"/>
      <c r="L36" s="189"/>
    </row>
    <row r="37" spans="1:31" ht="18" customHeight="1">
      <c r="B37" s="224"/>
      <c r="C37" s="208" t="s">
        <v>466</v>
      </c>
      <c r="D37" s="202">
        <v>0</v>
      </c>
      <c r="E37" s="202">
        <v>0</v>
      </c>
      <c r="F37" s="202">
        <v>0</v>
      </c>
      <c r="G37" s="189"/>
      <c r="H37" s="189"/>
      <c r="I37" s="189"/>
      <c r="J37" s="189"/>
      <c r="K37" s="189"/>
      <c r="L37" s="189"/>
    </row>
    <row r="38" spans="1:31" ht="18" customHeight="1">
      <c r="B38" s="224"/>
      <c r="C38" s="208" t="s">
        <v>476</v>
      </c>
      <c r="D38" s="202">
        <v>0</v>
      </c>
      <c r="E38" s="202">
        <v>0</v>
      </c>
      <c r="F38" s="202">
        <v>0</v>
      </c>
      <c r="G38" s="189"/>
      <c r="H38" s="189"/>
      <c r="I38" s="189"/>
      <c r="J38" s="189"/>
      <c r="K38" s="189"/>
      <c r="L38" s="189"/>
    </row>
    <row r="39" spans="1:31" ht="18" customHeight="1">
      <c r="B39" s="224"/>
      <c r="C39" s="208" t="s">
        <v>431</v>
      </c>
      <c r="D39" s="202">
        <v>0</v>
      </c>
      <c r="E39" s="202">
        <v>0</v>
      </c>
      <c r="F39" s="202">
        <v>0</v>
      </c>
      <c r="G39" s="189"/>
      <c r="H39" s="189"/>
      <c r="I39" s="189"/>
      <c r="J39" s="189"/>
      <c r="K39" s="189"/>
      <c r="L39" s="189"/>
    </row>
    <row r="40" spans="1:31" ht="18" customHeight="1">
      <c r="B40" s="224"/>
      <c r="C40" s="208" t="s">
        <v>432</v>
      </c>
      <c r="D40" s="202">
        <v>0</v>
      </c>
      <c r="E40" s="202">
        <v>0</v>
      </c>
      <c r="F40" s="202">
        <v>0</v>
      </c>
      <c r="G40" s="189"/>
      <c r="H40" s="189"/>
      <c r="I40" s="189"/>
      <c r="J40" s="189"/>
      <c r="K40" s="189"/>
      <c r="L40" s="189"/>
    </row>
    <row r="41" spans="1:31" ht="18" customHeight="1">
      <c r="B41" s="224"/>
      <c r="C41" s="208" t="s">
        <v>467</v>
      </c>
      <c r="D41" s="202">
        <v>0</v>
      </c>
      <c r="E41" s="202">
        <v>0</v>
      </c>
      <c r="F41" s="202">
        <v>0</v>
      </c>
      <c r="G41" s="189"/>
      <c r="H41" s="189"/>
      <c r="I41" s="189"/>
      <c r="J41" s="189"/>
      <c r="K41" s="189"/>
      <c r="L41" s="189"/>
    </row>
    <row r="42" spans="1:31" ht="18" customHeight="1">
      <c r="B42" s="224"/>
      <c r="C42" s="208" t="s">
        <v>468</v>
      </c>
      <c r="D42" s="202">
        <v>0</v>
      </c>
      <c r="E42" s="202">
        <v>0</v>
      </c>
      <c r="F42" s="202">
        <v>0</v>
      </c>
      <c r="G42" s="210"/>
      <c r="H42" s="189"/>
      <c r="I42" s="189"/>
      <c r="J42" s="189"/>
      <c r="K42" s="189"/>
      <c r="L42" s="189"/>
    </row>
    <row r="43" spans="1:31" s="5" customFormat="1" ht="18" customHeight="1">
      <c r="A43" s="163"/>
      <c r="B43" s="224"/>
      <c r="C43" s="208" t="s">
        <v>433</v>
      </c>
      <c r="D43" s="202">
        <v>0</v>
      </c>
      <c r="E43" s="202">
        <v>0</v>
      </c>
      <c r="F43" s="202">
        <v>0</v>
      </c>
      <c r="G43" s="210"/>
      <c r="H43" s="210"/>
      <c r="I43" s="210"/>
      <c r="J43" s="210"/>
      <c r="K43" s="210"/>
      <c r="L43" s="210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</row>
    <row r="44" spans="1:31" s="5" customFormat="1" ht="18" customHeight="1">
      <c r="A44" s="163"/>
      <c r="B44" s="223" t="s">
        <v>97</v>
      </c>
      <c r="C44" s="214" t="s">
        <v>102</v>
      </c>
      <c r="D44" s="219">
        <f>D45+D47+D48+D49</f>
        <v>0</v>
      </c>
      <c r="E44" s="219">
        <f>E45+E47+E48+E49</f>
        <v>0</v>
      </c>
      <c r="F44" s="219">
        <f>F45+F47+F48+F49</f>
        <v>0</v>
      </c>
      <c r="G44" s="189"/>
      <c r="H44" s="210"/>
      <c r="I44" s="210"/>
      <c r="J44" s="210"/>
      <c r="K44" s="210"/>
      <c r="L44" s="210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</row>
    <row r="45" spans="1:31" ht="17.25" customHeight="1">
      <c r="B45" s="224"/>
      <c r="C45" s="225" t="s">
        <v>434</v>
      </c>
      <c r="D45" s="226">
        <v>0</v>
      </c>
      <c r="E45" s="226">
        <v>0</v>
      </c>
      <c r="F45" s="226">
        <v>0</v>
      </c>
      <c r="G45" s="189"/>
      <c r="H45" s="189"/>
      <c r="I45" s="189"/>
      <c r="J45" s="189"/>
      <c r="K45" s="189"/>
      <c r="L45" s="189"/>
    </row>
    <row r="46" spans="1:31" ht="18" customHeight="1">
      <c r="B46" s="224"/>
      <c r="C46" s="220" t="s">
        <v>435</v>
      </c>
      <c r="D46" s="202">
        <v>0</v>
      </c>
      <c r="E46" s="202">
        <v>0</v>
      </c>
      <c r="F46" s="202">
        <v>0</v>
      </c>
      <c r="G46" s="189"/>
      <c r="H46" s="189"/>
      <c r="I46" s="189"/>
      <c r="J46" s="189"/>
      <c r="K46" s="189"/>
      <c r="L46" s="189"/>
    </row>
    <row r="47" spans="1:31" ht="18" customHeight="1">
      <c r="B47" s="224"/>
      <c r="C47" s="227" t="s">
        <v>436</v>
      </c>
      <c r="D47" s="202">
        <v>0</v>
      </c>
      <c r="E47" s="202">
        <v>0</v>
      </c>
      <c r="F47" s="202">
        <v>0</v>
      </c>
      <c r="G47" s="210"/>
      <c r="H47" s="189"/>
      <c r="I47" s="189"/>
      <c r="J47" s="189"/>
      <c r="K47" s="189"/>
      <c r="L47" s="189"/>
    </row>
    <row r="48" spans="1:31" ht="15" customHeight="1">
      <c r="B48" s="224"/>
      <c r="C48" s="208" t="s">
        <v>437</v>
      </c>
      <c r="D48" s="202">
        <v>0</v>
      </c>
      <c r="E48" s="202">
        <v>0</v>
      </c>
      <c r="F48" s="202">
        <v>0</v>
      </c>
      <c r="G48" s="210"/>
      <c r="H48" s="189"/>
      <c r="I48" s="189"/>
      <c r="J48" s="189"/>
      <c r="K48" s="189"/>
      <c r="L48" s="189"/>
    </row>
    <row r="49" spans="2:12" ht="18" customHeight="1">
      <c r="B49" s="228"/>
      <c r="C49" s="208" t="s">
        <v>438</v>
      </c>
      <c r="D49" s="202">
        <v>0</v>
      </c>
      <c r="E49" s="202">
        <v>0</v>
      </c>
      <c r="F49" s="202">
        <v>0</v>
      </c>
      <c r="G49" s="210"/>
      <c r="H49" s="189"/>
      <c r="I49" s="189"/>
      <c r="J49" s="189"/>
      <c r="K49" s="189"/>
      <c r="L49" s="189"/>
    </row>
    <row r="50" spans="2:12" ht="20.25" hidden="1" customHeight="1">
      <c r="B50" s="206" t="s">
        <v>96</v>
      </c>
      <c r="C50" s="229" t="s">
        <v>272</v>
      </c>
      <c r="D50" s="230">
        <f>D34+D35-D44</f>
        <v>0</v>
      </c>
      <c r="E50" s="230">
        <f>E34+E35-E44</f>
        <v>0</v>
      </c>
      <c r="F50" s="230">
        <f>F34+F35-F44</f>
        <v>0</v>
      </c>
      <c r="G50" s="210"/>
      <c r="H50" s="189"/>
      <c r="I50" s="189"/>
      <c r="J50" s="189"/>
      <c r="K50" s="189"/>
      <c r="L50" s="189"/>
    </row>
    <row r="51" spans="2:12" ht="20.25" hidden="1" customHeight="1">
      <c r="B51" s="231" t="s">
        <v>94</v>
      </c>
      <c r="C51" s="214" t="s">
        <v>271</v>
      </c>
      <c r="D51" s="230">
        <f>D52-D53</f>
        <v>0</v>
      </c>
      <c r="E51" s="230">
        <f>E52-E53</f>
        <v>0</v>
      </c>
      <c r="F51" s="230">
        <f>F52-F53</f>
        <v>0</v>
      </c>
      <c r="G51" s="210" t="s">
        <v>439</v>
      </c>
      <c r="H51" s="189"/>
      <c r="I51" s="189"/>
      <c r="J51" s="189"/>
      <c r="K51" s="189"/>
      <c r="L51" s="189"/>
    </row>
    <row r="52" spans="2:12" ht="18" hidden="1" customHeight="1">
      <c r="B52" s="232"/>
      <c r="C52" s="233" t="s">
        <v>99</v>
      </c>
      <c r="D52" s="234">
        <v>0</v>
      </c>
      <c r="E52" s="234">
        <v>0</v>
      </c>
      <c r="F52" s="234">
        <v>0</v>
      </c>
      <c r="G52" s="189"/>
      <c r="H52" s="189"/>
      <c r="I52" s="189"/>
      <c r="J52" s="189"/>
      <c r="K52" s="189"/>
      <c r="L52" s="189"/>
    </row>
    <row r="53" spans="2:12" ht="15.75" hidden="1" customHeight="1">
      <c r="B53" s="235"/>
      <c r="C53" s="233" t="s">
        <v>98</v>
      </c>
      <c r="D53" s="234">
        <v>0</v>
      </c>
      <c r="E53" s="234">
        <v>0</v>
      </c>
      <c r="F53" s="234">
        <v>0</v>
      </c>
      <c r="G53" s="189"/>
      <c r="H53" s="189"/>
      <c r="I53" s="189"/>
      <c r="J53" s="189"/>
      <c r="K53" s="189"/>
      <c r="L53" s="189"/>
    </row>
    <row r="54" spans="2:12" ht="18" customHeight="1">
      <c r="B54" s="206" t="s">
        <v>96</v>
      </c>
      <c r="C54" s="214" t="s">
        <v>440</v>
      </c>
      <c r="D54" s="219">
        <f>D50+D51</f>
        <v>0</v>
      </c>
      <c r="E54" s="219">
        <f>E50+E51</f>
        <v>0</v>
      </c>
      <c r="F54" s="219">
        <f>F50+F51</f>
        <v>0</v>
      </c>
      <c r="G54" s="189"/>
      <c r="H54" s="189"/>
      <c r="I54" s="189"/>
      <c r="J54" s="189"/>
      <c r="K54" s="189"/>
      <c r="L54" s="189"/>
    </row>
    <row r="55" spans="2:12" ht="18" customHeight="1">
      <c r="B55" s="206" t="s">
        <v>94</v>
      </c>
      <c r="C55" s="236" t="s">
        <v>95</v>
      </c>
      <c r="D55" s="237">
        <v>0</v>
      </c>
      <c r="E55" s="237">
        <v>0</v>
      </c>
      <c r="F55" s="237">
        <v>0</v>
      </c>
      <c r="G55" s="210"/>
      <c r="H55" s="189"/>
      <c r="I55" s="189"/>
      <c r="J55" s="189"/>
      <c r="K55" s="189"/>
      <c r="L55" s="189"/>
    </row>
    <row r="56" spans="2:12" ht="32.1" customHeight="1">
      <c r="B56" s="206" t="s">
        <v>92</v>
      </c>
      <c r="C56" s="229" t="s">
        <v>93</v>
      </c>
      <c r="D56" s="238">
        <v>0</v>
      </c>
      <c r="E56" s="238">
        <v>0</v>
      </c>
      <c r="F56" s="238">
        <v>0</v>
      </c>
      <c r="G56" s="189"/>
      <c r="H56" s="189"/>
      <c r="I56" s="189"/>
      <c r="J56" s="189"/>
      <c r="K56" s="189"/>
      <c r="L56" s="189"/>
    </row>
    <row r="57" spans="2:12" ht="18.75" customHeight="1">
      <c r="B57" s="206" t="s">
        <v>270</v>
      </c>
      <c r="C57" s="214" t="s">
        <v>441</v>
      </c>
      <c r="D57" s="219">
        <f>D54-D55-D56</f>
        <v>0</v>
      </c>
      <c r="E57" s="219">
        <f>E54-E55-E56</f>
        <v>0</v>
      </c>
      <c r="F57" s="219">
        <f>F54-F55-F56</f>
        <v>0</v>
      </c>
      <c r="G57" s="189"/>
      <c r="H57" s="189"/>
      <c r="I57" s="189"/>
      <c r="J57" s="189"/>
      <c r="K57" s="189"/>
      <c r="L57" s="189"/>
    </row>
    <row r="58" spans="2:12" s="159" customFormat="1" ht="18" customHeight="1"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</row>
    <row r="59" spans="2:12" ht="18" customHeight="1">
      <c r="B59" s="189"/>
      <c r="C59" s="239" t="s">
        <v>269</v>
      </c>
      <c r="D59" s="240"/>
      <c r="E59" s="240"/>
      <c r="F59" s="241"/>
      <c r="G59" s="189"/>
      <c r="H59" s="189"/>
      <c r="I59" s="189"/>
      <c r="J59" s="189"/>
      <c r="K59" s="189"/>
      <c r="L59" s="189"/>
    </row>
    <row r="60" spans="2:12" ht="19.5" customHeight="1">
      <c r="B60" s="189"/>
      <c r="C60" s="242" t="s">
        <v>121</v>
      </c>
      <c r="D60" s="243">
        <v>0</v>
      </c>
      <c r="E60" s="243">
        <v>0</v>
      </c>
      <c r="F60" s="243">
        <v>0</v>
      </c>
      <c r="G60" s="189"/>
      <c r="H60" s="189"/>
      <c r="I60" s="189"/>
      <c r="J60" s="189"/>
      <c r="K60" s="189"/>
      <c r="L60" s="189"/>
    </row>
    <row r="61" spans="2:12" ht="15.75">
      <c r="B61" s="189"/>
      <c r="C61" s="242" t="s">
        <v>329</v>
      </c>
      <c r="D61" s="244">
        <v>0</v>
      </c>
      <c r="E61" s="244">
        <v>0</v>
      </c>
      <c r="F61" s="244">
        <v>0</v>
      </c>
      <c r="G61" s="189"/>
      <c r="H61" s="189"/>
      <c r="I61" s="189"/>
      <c r="J61" s="189"/>
      <c r="K61" s="189"/>
      <c r="L61" s="189"/>
    </row>
    <row r="62" spans="2:12" ht="15.75">
      <c r="B62" s="245"/>
      <c r="C62" s="246" t="s">
        <v>246</v>
      </c>
      <c r="D62" s="244">
        <v>0</v>
      </c>
      <c r="E62" s="244">
        <v>0</v>
      </c>
      <c r="F62" s="244">
        <v>0</v>
      </c>
      <c r="G62" s="189"/>
      <c r="H62" s="189"/>
      <c r="I62" s="189"/>
      <c r="J62" s="189"/>
      <c r="K62" s="189"/>
      <c r="L62" s="189"/>
    </row>
    <row r="63" spans="2:12" ht="18" customHeight="1">
      <c r="B63" s="245"/>
      <c r="C63" s="242" t="s">
        <v>290</v>
      </c>
      <c r="D63" s="244">
        <v>0</v>
      </c>
      <c r="E63" s="244">
        <v>0</v>
      </c>
      <c r="F63" s="244">
        <v>0</v>
      </c>
      <c r="G63" s="189"/>
      <c r="H63" s="189"/>
      <c r="I63" s="189"/>
      <c r="J63" s="189"/>
      <c r="K63" s="189"/>
      <c r="L63" s="189"/>
    </row>
    <row r="64" spans="2:12" s="159" customFormat="1">
      <c r="B64" s="160"/>
      <c r="D64" s="161"/>
      <c r="E64" s="161"/>
    </row>
    <row r="65" spans="2:6" s="159" customFormat="1" ht="16.5" customHeight="1">
      <c r="B65" s="160"/>
      <c r="C65" s="168"/>
      <c r="D65" s="169"/>
      <c r="E65" s="169"/>
      <c r="F65" s="170"/>
    </row>
    <row r="66" spans="2:6" s="159" customFormat="1" ht="16.5" customHeight="1">
      <c r="B66" s="160"/>
      <c r="C66" s="171"/>
      <c r="D66" s="172"/>
      <c r="E66" s="172"/>
      <c r="F66" s="170"/>
    </row>
    <row r="67" spans="2:6" s="159" customFormat="1" ht="15.75" customHeight="1">
      <c r="B67" s="160"/>
      <c r="C67" s="171"/>
      <c r="D67" s="172"/>
      <c r="E67" s="172"/>
      <c r="F67" s="170"/>
    </row>
    <row r="68" spans="2:6" s="159" customFormat="1">
      <c r="B68" s="160"/>
      <c r="D68" s="161"/>
      <c r="E68" s="161"/>
    </row>
    <row r="69" spans="2:6" s="159" customFormat="1">
      <c r="B69" s="160"/>
      <c r="D69" s="161"/>
      <c r="E69" s="161"/>
    </row>
    <row r="70" spans="2:6" s="159" customFormat="1" ht="18.75">
      <c r="B70" s="160"/>
      <c r="C70" s="168"/>
      <c r="D70" s="169"/>
      <c r="E70" s="169"/>
      <c r="F70" s="170"/>
    </row>
    <row r="71" spans="2:6" s="159" customFormat="1" ht="15.75">
      <c r="B71" s="160"/>
      <c r="C71" s="171"/>
      <c r="D71" s="172"/>
      <c r="E71" s="172"/>
      <c r="F71" s="170"/>
    </row>
    <row r="72" spans="2:6" s="159" customFormat="1" ht="15.75">
      <c r="B72" s="160"/>
      <c r="C72" s="171"/>
      <c r="D72" s="172"/>
      <c r="E72" s="172"/>
      <c r="F72" s="170"/>
    </row>
    <row r="73" spans="2:6" s="159" customFormat="1" ht="15.75">
      <c r="B73" s="160"/>
      <c r="C73" s="171"/>
      <c r="D73" s="173"/>
      <c r="E73" s="173"/>
      <c r="F73" s="173"/>
    </row>
    <row r="74" spans="2:6" s="159" customFormat="1" ht="15.75">
      <c r="B74" s="160"/>
      <c r="C74" s="171"/>
      <c r="D74" s="173"/>
      <c r="E74" s="173"/>
      <c r="F74" s="173"/>
    </row>
    <row r="75" spans="2:6" s="159" customFormat="1" ht="18.75">
      <c r="B75" s="160"/>
      <c r="C75" s="174"/>
      <c r="D75" s="170"/>
      <c r="E75" s="170"/>
      <c r="F75" s="170"/>
    </row>
    <row r="76" spans="2:6" s="159" customFormat="1" ht="15.75">
      <c r="B76" s="160"/>
      <c r="C76" s="175"/>
      <c r="D76" s="172"/>
      <c r="E76" s="172"/>
      <c r="F76" s="170"/>
    </row>
    <row r="77" spans="2:6" s="159" customFormat="1" ht="15.75">
      <c r="B77" s="160"/>
      <c r="C77" s="175"/>
      <c r="D77" s="169"/>
      <c r="E77" s="169"/>
      <c r="F77" s="170"/>
    </row>
    <row r="78" spans="2:6" s="159" customFormat="1" ht="15.75">
      <c r="B78" s="160"/>
      <c r="C78" s="175"/>
      <c r="D78" s="173"/>
      <c r="E78" s="173"/>
      <c r="F78" s="173"/>
    </row>
    <row r="79" spans="2:6" s="159" customFormat="1" ht="18.75">
      <c r="B79" s="160"/>
      <c r="C79" s="168"/>
      <c r="D79" s="169"/>
      <c r="E79" s="169"/>
      <c r="F79" s="169"/>
    </row>
    <row r="80" spans="2:6" s="159" customFormat="1" ht="18.75">
      <c r="B80" s="160"/>
      <c r="C80" s="168"/>
      <c r="D80" s="176"/>
      <c r="E80" s="176"/>
      <c r="F80" s="169"/>
    </row>
    <row r="81" spans="2:9" s="159" customFormat="1" ht="18.75">
      <c r="B81" s="160"/>
      <c r="C81" s="168"/>
      <c r="D81" s="169"/>
      <c r="E81" s="169"/>
      <c r="F81" s="169"/>
    </row>
    <row r="82" spans="2:9" s="159" customFormat="1" ht="15">
      <c r="B82" s="160"/>
      <c r="C82" s="541"/>
      <c r="D82" s="177"/>
      <c r="E82" s="177"/>
      <c r="F82" s="177"/>
    </row>
    <row r="83" spans="2:9" s="159" customFormat="1">
      <c r="B83" s="160"/>
      <c r="C83" s="541"/>
      <c r="D83" s="161"/>
      <c r="E83" s="161"/>
    </row>
    <row r="84" spans="2:9" s="159" customFormat="1" ht="14.25">
      <c r="B84" s="160"/>
      <c r="C84" s="178"/>
      <c r="D84" s="161"/>
      <c r="E84" s="161"/>
    </row>
    <row r="85" spans="2:9" s="159" customFormat="1" ht="11.25" customHeight="1">
      <c r="B85" s="160"/>
      <c r="C85" s="179"/>
      <c r="D85" s="161"/>
      <c r="E85" s="161"/>
    </row>
    <row r="86" spans="2:9" s="159" customFormat="1">
      <c r="B86" s="160"/>
      <c r="C86" s="179"/>
      <c r="D86" s="161"/>
      <c r="E86" s="161"/>
    </row>
    <row r="87" spans="2:9" s="159" customFormat="1">
      <c r="B87" s="160"/>
      <c r="C87" s="179"/>
      <c r="D87" s="161"/>
      <c r="E87" s="161"/>
    </row>
    <row r="88" spans="2:9" s="159" customFormat="1" ht="14.25">
      <c r="B88" s="160"/>
      <c r="C88" s="178"/>
      <c r="D88" s="161"/>
      <c r="E88" s="161"/>
    </row>
    <row r="89" spans="2:9" s="159" customFormat="1">
      <c r="B89" s="160"/>
      <c r="C89" s="180"/>
      <c r="D89" s="161"/>
      <c r="E89" s="161"/>
    </row>
    <row r="90" spans="2:9" s="164" customFormat="1">
      <c r="B90" s="181"/>
      <c r="C90" s="180"/>
      <c r="D90" s="182"/>
      <c r="E90" s="182"/>
    </row>
    <row r="91" spans="2:9" s="164" customFormat="1" hidden="1">
      <c r="B91" s="181"/>
      <c r="C91" s="179"/>
      <c r="D91" s="182"/>
      <c r="E91" s="182"/>
    </row>
    <row r="92" spans="2:9" s="164" customFormat="1" ht="14.25" hidden="1">
      <c r="B92" s="181"/>
      <c r="C92" s="183"/>
      <c r="D92" s="182"/>
      <c r="E92" s="182"/>
    </row>
    <row r="93" spans="2:9" s="164" customFormat="1" ht="14.25" hidden="1">
      <c r="B93" s="181"/>
      <c r="C93" s="183"/>
      <c r="D93" s="182"/>
      <c r="E93" s="182"/>
    </row>
    <row r="94" spans="2:9" s="164" customFormat="1" hidden="1">
      <c r="B94" s="181"/>
      <c r="C94" s="179"/>
      <c r="D94" s="182"/>
      <c r="E94" s="182"/>
    </row>
    <row r="95" spans="2:9" s="164" customFormat="1" hidden="1">
      <c r="B95" s="181"/>
      <c r="C95" s="179"/>
      <c r="D95" s="182"/>
      <c r="E95" s="182"/>
      <c r="I95" s="164">
        <v>2011</v>
      </c>
    </row>
    <row r="96" spans="2:9" s="164" customFormat="1" ht="15" hidden="1">
      <c r="B96" s="181"/>
      <c r="C96" s="179"/>
      <c r="D96" s="182"/>
      <c r="E96" s="182"/>
      <c r="H96" s="165">
        <v>2016</v>
      </c>
      <c r="I96" s="165">
        <v>2016</v>
      </c>
    </row>
    <row r="97" spans="1:10" s="164" customFormat="1" ht="30" hidden="1">
      <c r="B97" s="181"/>
      <c r="C97" s="179"/>
      <c r="D97" s="182"/>
      <c r="E97" s="182"/>
      <c r="H97" s="165">
        <v>2017</v>
      </c>
      <c r="I97" s="165">
        <v>2017</v>
      </c>
      <c r="J97" s="166" t="s">
        <v>13</v>
      </c>
    </row>
    <row r="98" spans="1:10" s="164" customFormat="1" ht="15" hidden="1">
      <c r="B98" s="181"/>
      <c r="C98" s="179"/>
      <c r="D98" s="182"/>
      <c r="E98" s="182"/>
      <c r="H98" s="165">
        <v>2018</v>
      </c>
      <c r="I98" s="165">
        <v>2018</v>
      </c>
      <c r="J98" s="165" t="s">
        <v>18</v>
      </c>
    </row>
    <row r="99" spans="1:10" s="164" customFormat="1" ht="15" hidden="1">
      <c r="B99" s="181"/>
      <c r="C99" s="179"/>
      <c r="D99" s="182"/>
      <c r="E99" s="182"/>
      <c r="F99" s="166" t="s">
        <v>13</v>
      </c>
      <c r="H99" s="165">
        <v>2019</v>
      </c>
      <c r="I99" s="165">
        <v>2019</v>
      </c>
      <c r="J99" s="165" t="s">
        <v>19</v>
      </c>
    </row>
    <row r="100" spans="1:10" s="164" customFormat="1" ht="15" hidden="1">
      <c r="A100" s="534" t="s">
        <v>492</v>
      </c>
      <c r="B100" s="181"/>
      <c r="C100" s="179"/>
      <c r="D100" s="182"/>
      <c r="E100" s="182"/>
      <c r="F100" s="165" t="s">
        <v>18</v>
      </c>
      <c r="H100" s="165">
        <v>2020</v>
      </c>
      <c r="I100" s="165">
        <v>2020</v>
      </c>
      <c r="J100" s="165" t="s">
        <v>17</v>
      </c>
    </row>
    <row r="101" spans="1:10" s="164" customFormat="1" ht="15" hidden="1">
      <c r="B101" s="181"/>
      <c r="C101" s="178"/>
      <c r="D101" s="182"/>
      <c r="E101" s="182"/>
      <c r="F101" s="165" t="s">
        <v>19</v>
      </c>
      <c r="H101" s="165">
        <v>2021</v>
      </c>
      <c r="I101" s="165">
        <v>2021</v>
      </c>
    </row>
    <row r="102" spans="1:10" s="164" customFormat="1" ht="15" hidden="1">
      <c r="B102" s="181"/>
      <c r="C102" s="184"/>
      <c r="D102" s="182"/>
      <c r="E102" s="182"/>
      <c r="F102" s="165" t="s">
        <v>17</v>
      </c>
      <c r="H102" s="167">
        <v>2022</v>
      </c>
      <c r="I102" s="167">
        <v>2022</v>
      </c>
    </row>
    <row r="103" spans="1:10" s="164" customFormat="1" hidden="1">
      <c r="B103" s="181"/>
      <c r="C103" s="180"/>
      <c r="D103" s="182"/>
      <c r="E103" s="182"/>
      <c r="H103" s="167">
        <v>2023</v>
      </c>
      <c r="I103" s="167">
        <v>2023</v>
      </c>
    </row>
    <row r="104" spans="1:10" s="164" customFormat="1" hidden="1">
      <c r="A104" s="164">
        <v>89</v>
      </c>
      <c r="B104" s="181"/>
      <c r="C104" s="185"/>
      <c r="D104" s="182"/>
      <c r="E104" s="182"/>
      <c r="H104" s="167">
        <v>2024</v>
      </c>
      <c r="I104" s="167">
        <v>2024</v>
      </c>
    </row>
    <row r="105" spans="1:10" s="164" customFormat="1">
      <c r="B105" s="181"/>
      <c r="C105" s="179"/>
      <c r="D105" s="182"/>
      <c r="E105" s="182"/>
    </row>
    <row r="106" spans="1:10" s="164" customFormat="1">
      <c r="B106" s="181"/>
      <c r="C106" s="179"/>
      <c r="D106" s="182"/>
      <c r="E106" s="182"/>
    </row>
    <row r="107" spans="1:10" s="164" customFormat="1" ht="14.25">
      <c r="B107" s="181"/>
      <c r="C107" s="186"/>
      <c r="D107" s="182"/>
      <c r="E107" s="182"/>
    </row>
    <row r="108" spans="1:10" s="164" customFormat="1" ht="14.25">
      <c r="B108" s="181"/>
      <c r="C108" s="178"/>
      <c r="D108" s="182"/>
      <c r="E108" s="182"/>
    </row>
    <row r="109" spans="1:10" s="164" customFormat="1" ht="15">
      <c r="B109" s="181"/>
      <c r="C109" s="187"/>
      <c r="D109" s="182"/>
      <c r="E109" s="182"/>
    </row>
    <row r="110" spans="1:10" s="164" customFormat="1" ht="15">
      <c r="B110" s="181"/>
      <c r="C110" s="187"/>
      <c r="D110" s="182"/>
      <c r="E110" s="182"/>
    </row>
    <row r="111" spans="1:10" s="164" customFormat="1" ht="14.25">
      <c r="B111" s="181"/>
      <c r="C111" s="178"/>
      <c r="D111" s="182"/>
      <c r="E111" s="182"/>
    </row>
    <row r="112" spans="1:10" s="164" customFormat="1">
      <c r="B112" s="181"/>
      <c r="C112" s="188"/>
      <c r="D112" s="182"/>
      <c r="E112" s="182"/>
    </row>
    <row r="113" spans="2:5" s="164" customFormat="1" ht="14.25">
      <c r="B113" s="181"/>
      <c r="C113" s="186"/>
      <c r="D113" s="182"/>
      <c r="E113" s="182"/>
    </row>
    <row r="114" spans="2:5" s="164" customFormat="1" ht="14.25">
      <c r="B114" s="181"/>
      <c r="C114" s="178"/>
      <c r="D114" s="182"/>
      <c r="E114" s="182"/>
    </row>
    <row r="115" spans="2:5" s="164" customFormat="1">
      <c r="B115" s="181"/>
      <c r="D115" s="182"/>
      <c r="E115" s="182"/>
    </row>
    <row r="116" spans="2:5" s="164" customFormat="1">
      <c r="B116" s="181"/>
      <c r="D116" s="182"/>
      <c r="E116" s="182"/>
    </row>
    <row r="117" spans="2:5" s="164" customFormat="1">
      <c r="B117" s="181"/>
      <c r="D117" s="182"/>
      <c r="E117" s="182"/>
    </row>
    <row r="118" spans="2:5" s="164" customFormat="1">
      <c r="B118" s="181"/>
      <c r="D118" s="182"/>
      <c r="E118" s="182"/>
    </row>
    <row r="119" spans="2:5" s="164" customFormat="1">
      <c r="B119" s="181"/>
      <c r="D119" s="182"/>
      <c r="E119" s="182"/>
    </row>
    <row r="120" spans="2:5" s="164" customFormat="1">
      <c r="B120" s="181"/>
      <c r="D120" s="182"/>
      <c r="E120" s="182"/>
    </row>
    <row r="121" spans="2:5" s="164" customFormat="1">
      <c r="B121" s="181"/>
      <c r="D121" s="182"/>
      <c r="E121" s="182"/>
    </row>
    <row r="122" spans="2:5" s="164" customFormat="1">
      <c r="B122" s="181"/>
      <c r="D122" s="182"/>
      <c r="E122" s="182"/>
    </row>
    <row r="123" spans="2:5" s="164" customFormat="1">
      <c r="B123" s="181"/>
      <c r="D123" s="182"/>
      <c r="E123" s="182"/>
    </row>
    <row r="124" spans="2:5" s="164" customFormat="1">
      <c r="B124" s="181"/>
      <c r="D124" s="182"/>
      <c r="E124" s="182"/>
    </row>
    <row r="125" spans="2:5" s="164" customFormat="1">
      <c r="B125" s="181"/>
      <c r="D125" s="182"/>
      <c r="E125" s="182"/>
    </row>
    <row r="126" spans="2:5" s="164" customFormat="1">
      <c r="B126" s="181"/>
      <c r="D126" s="182"/>
      <c r="E126" s="182"/>
    </row>
    <row r="127" spans="2:5" s="164" customFormat="1">
      <c r="B127" s="181"/>
      <c r="D127" s="182"/>
      <c r="E127" s="182"/>
    </row>
    <row r="128" spans="2:5" s="164" customFormat="1">
      <c r="B128" s="181"/>
      <c r="D128" s="182"/>
      <c r="E128" s="182"/>
    </row>
    <row r="129" spans="2:5" s="164" customFormat="1">
      <c r="B129" s="181"/>
      <c r="D129" s="182"/>
      <c r="E129" s="182"/>
    </row>
    <row r="130" spans="2:5" s="164" customFormat="1">
      <c r="B130" s="181"/>
      <c r="D130" s="182"/>
      <c r="E130" s="182"/>
    </row>
    <row r="131" spans="2:5" s="164" customFormat="1">
      <c r="B131" s="181"/>
      <c r="D131" s="182"/>
      <c r="E131" s="182"/>
    </row>
    <row r="132" spans="2:5" s="164" customFormat="1">
      <c r="B132" s="181"/>
      <c r="D132" s="182"/>
      <c r="E132" s="182"/>
    </row>
    <row r="133" spans="2:5" s="164" customFormat="1">
      <c r="B133" s="181"/>
      <c r="D133" s="182"/>
      <c r="E133" s="182"/>
    </row>
    <row r="134" spans="2:5" s="164" customFormat="1">
      <c r="B134" s="181"/>
      <c r="D134" s="182"/>
      <c r="E134" s="182"/>
    </row>
    <row r="135" spans="2:5" s="164" customFormat="1">
      <c r="B135" s="181"/>
      <c r="D135" s="182"/>
      <c r="E135" s="182"/>
    </row>
    <row r="136" spans="2:5" s="164" customFormat="1">
      <c r="B136" s="181"/>
      <c r="D136" s="182"/>
      <c r="E136" s="182"/>
    </row>
    <row r="137" spans="2:5" s="164" customFormat="1">
      <c r="B137" s="181"/>
      <c r="D137" s="182"/>
      <c r="E137" s="182"/>
    </row>
    <row r="138" spans="2:5" s="164" customFormat="1">
      <c r="B138" s="181"/>
      <c r="D138" s="182"/>
      <c r="E138" s="182"/>
    </row>
    <row r="139" spans="2:5" s="164" customFormat="1">
      <c r="B139" s="181"/>
      <c r="D139" s="182"/>
      <c r="E139" s="182"/>
    </row>
    <row r="140" spans="2:5" s="164" customFormat="1">
      <c r="B140" s="181"/>
      <c r="D140" s="182"/>
      <c r="E140" s="182"/>
    </row>
    <row r="141" spans="2:5" s="164" customFormat="1">
      <c r="B141" s="181"/>
      <c r="D141" s="182"/>
      <c r="E141" s="182"/>
    </row>
    <row r="142" spans="2:5" s="164" customFormat="1">
      <c r="B142" s="181"/>
      <c r="D142" s="182"/>
      <c r="E142" s="182"/>
    </row>
    <row r="143" spans="2:5" s="164" customFormat="1">
      <c r="B143" s="181"/>
      <c r="D143" s="182"/>
      <c r="E143" s="182"/>
    </row>
    <row r="144" spans="2:5" s="164" customFormat="1">
      <c r="B144" s="181"/>
      <c r="D144" s="182"/>
      <c r="E144" s="182"/>
    </row>
    <row r="145" spans="2:5" s="164" customFormat="1">
      <c r="B145" s="181"/>
      <c r="D145" s="182"/>
      <c r="E145" s="182"/>
    </row>
    <row r="146" spans="2:5" s="164" customFormat="1">
      <c r="B146" s="181"/>
      <c r="D146" s="182"/>
      <c r="E146" s="182"/>
    </row>
    <row r="147" spans="2:5" s="164" customFormat="1">
      <c r="B147" s="181"/>
      <c r="D147" s="182"/>
      <c r="E147" s="182"/>
    </row>
    <row r="148" spans="2:5" s="164" customFormat="1">
      <c r="B148" s="181"/>
      <c r="D148" s="182"/>
      <c r="E148" s="182"/>
    </row>
    <row r="149" spans="2:5" s="164" customFormat="1">
      <c r="B149" s="181"/>
      <c r="D149" s="182"/>
      <c r="E149" s="182"/>
    </row>
    <row r="150" spans="2:5" s="164" customFormat="1">
      <c r="B150" s="181"/>
      <c r="D150" s="182"/>
      <c r="E150" s="182"/>
    </row>
    <row r="151" spans="2:5" s="164" customFormat="1">
      <c r="B151" s="181"/>
      <c r="D151" s="182"/>
      <c r="E151" s="182"/>
    </row>
    <row r="152" spans="2:5" s="164" customFormat="1">
      <c r="B152" s="181"/>
      <c r="D152" s="182"/>
      <c r="E152" s="182"/>
    </row>
    <row r="153" spans="2:5" s="164" customFormat="1">
      <c r="B153" s="181"/>
      <c r="D153" s="182"/>
      <c r="E153" s="182"/>
    </row>
    <row r="154" spans="2:5" s="164" customFormat="1">
      <c r="B154" s="181"/>
      <c r="D154" s="182"/>
      <c r="E154" s="182"/>
    </row>
    <row r="155" spans="2:5" s="164" customFormat="1">
      <c r="B155" s="181"/>
      <c r="D155" s="182"/>
      <c r="E155" s="182"/>
    </row>
    <row r="156" spans="2:5" s="164" customFormat="1">
      <c r="B156" s="181"/>
      <c r="D156" s="182"/>
      <c r="E156" s="182"/>
    </row>
    <row r="157" spans="2:5" s="164" customFormat="1">
      <c r="B157" s="181"/>
      <c r="D157" s="182"/>
      <c r="E157" s="182"/>
    </row>
    <row r="158" spans="2:5" s="164" customFormat="1">
      <c r="B158" s="181"/>
      <c r="D158" s="182"/>
      <c r="E158" s="182"/>
    </row>
    <row r="159" spans="2:5" s="164" customFormat="1">
      <c r="B159" s="181"/>
      <c r="D159" s="182"/>
      <c r="E159" s="182"/>
    </row>
    <row r="160" spans="2:5" s="164" customFormat="1">
      <c r="B160" s="181"/>
      <c r="D160" s="182"/>
      <c r="E160" s="182"/>
    </row>
    <row r="161" spans="2:5" s="164" customFormat="1">
      <c r="B161" s="181"/>
      <c r="D161" s="182"/>
      <c r="E161" s="182"/>
    </row>
    <row r="162" spans="2:5" s="164" customFormat="1">
      <c r="B162" s="181"/>
      <c r="D162" s="182"/>
      <c r="E162" s="182"/>
    </row>
    <row r="163" spans="2:5" s="164" customFormat="1">
      <c r="B163" s="181"/>
      <c r="D163" s="182"/>
      <c r="E163" s="182"/>
    </row>
    <row r="164" spans="2:5" s="164" customFormat="1">
      <c r="B164" s="181"/>
      <c r="D164" s="182"/>
      <c r="E164" s="182"/>
    </row>
    <row r="165" spans="2:5" s="164" customFormat="1">
      <c r="B165" s="181"/>
      <c r="D165" s="182"/>
      <c r="E165" s="182"/>
    </row>
    <row r="166" spans="2:5" s="164" customFormat="1">
      <c r="B166" s="181"/>
      <c r="D166" s="182"/>
      <c r="E166" s="182"/>
    </row>
    <row r="167" spans="2:5" s="164" customFormat="1">
      <c r="B167" s="181"/>
      <c r="D167" s="182"/>
      <c r="E167" s="182"/>
    </row>
    <row r="168" spans="2:5" s="164" customFormat="1">
      <c r="B168" s="181"/>
      <c r="D168" s="182"/>
      <c r="E168" s="182"/>
    </row>
    <row r="169" spans="2:5" s="164" customFormat="1">
      <c r="B169" s="181"/>
      <c r="D169" s="182"/>
      <c r="E169" s="182"/>
    </row>
    <row r="170" spans="2:5" s="164" customFormat="1">
      <c r="B170" s="181"/>
      <c r="D170" s="182"/>
      <c r="E170" s="182"/>
    </row>
    <row r="171" spans="2:5" s="164" customFormat="1">
      <c r="B171" s="181"/>
      <c r="D171" s="182"/>
      <c r="E171" s="182"/>
    </row>
    <row r="172" spans="2:5" s="164" customFormat="1">
      <c r="B172" s="181"/>
      <c r="D172" s="182"/>
      <c r="E172" s="182"/>
    </row>
    <row r="173" spans="2:5" s="164" customFormat="1">
      <c r="B173" s="181"/>
      <c r="D173" s="182"/>
      <c r="E173" s="182"/>
    </row>
    <row r="174" spans="2:5" s="164" customFormat="1">
      <c r="B174" s="181"/>
      <c r="D174" s="182"/>
      <c r="E174" s="182"/>
    </row>
    <row r="175" spans="2:5" s="164" customFormat="1">
      <c r="B175" s="181"/>
      <c r="D175" s="182"/>
      <c r="E175" s="182"/>
    </row>
    <row r="176" spans="2:5" s="164" customFormat="1">
      <c r="B176" s="181"/>
      <c r="D176" s="182"/>
      <c r="E176" s="182"/>
    </row>
    <row r="177" spans="2:5" s="164" customFormat="1">
      <c r="B177" s="181"/>
      <c r="D177" s="182"/>
      <c r="E177" s="182"/>
    </row>
    <row r="178" spans="2:5" s="164" customFormat="1">
      <c r="B178" s="181"/>
      <c r="D178" s="182"/>
      <c r="E178" s="182"/>
    </row>
    <row r="179" spans="2:5" s="164" customFormat="1">
      <c r="B179" s="181"/>
      <c r="D179" s="182"/>
      <c r="E179" s="182"/>
    </row>
    <row r="180" spans="2:5" s="164" customFormat="1">
      <c r="B180" s="181"/>
      <c r="D180" s="182"/>
      <c r="E180" s="182"/>
    </row>
    <row r="181" spans="2:5" s="164" customFormat="1">
      <c r="B181" s="181"/>
      <c r="D181" s="182"/>
      <c r="E181" s="182"/>
    </row>
    <row r="182" spans="2:5" s="164" customFormat="1">
      <c r="B182" s="181"/>
      <c r="D182" s="182"/>
      <c r="E182" s="182"/>
    </row>
    <row r="183" spans="2:5" s="164" customFormat="1">
      <c r="B183" s="181"/>
      <c r="D183" s="182"/>
      <c r="E183" s="182"/>
    </row>
    <row r="184" spans="2:5" s="164" customFormat="1">
      <c r="B184" s="181"/>
      <c r="D184" s="182"/>
      <c r="E184" s="182"/>
    </row>
    <row r="185" spans="2:5" s="164" customFormat="1">
      <c r="B185" s="181"/>
      <c r="D185" s="182"/>
      <c r="E185" s="182"/>
    </row>
    <row r="186" spans="2:5" s="164" customFormat="1">
      <c r="B186" s="181"/>
      <c r="D186" s="182"/>
      <c r="E186" s="182"/>
    </row>
    <row r="187" spans="2:5" s="164" customFormat="1">
      <c r="B187" s="181"/>
      <c r="D187" s="182"/>
      <c r="E187" s="182"/>
    </row>
    <row r="188" spans="2:5" s="164" customFormat="1">
      <c r="B188" s="181"/>
      <c r="D188" s="182"/>
      <c r="E188" s="182"/>
    </row>
    <row r="189" spans="2:5" s="164" customFormat="1">
      <c r="B189" s="181"/>
      <c r="D189" s="182"/>
      <c r="E189" s="182"/>
    </row>
    <row r="190" spans="2:5" s="164" customFormat="1">
      <c r="B190" s="181"/>
      <c r="D190" s="182"/>
      <c r="E190" s="182"/>
    </row>
    <row r="191" spans="2:5" s="164" customFormat="1">
      <c r="B191" s="181"/>
      <c r="D191" s="182"/>
      <c r="E191" s="182"/>
    </row>
    <row r="192" spans="2:5" s="164" customFormat="1">
      <c r="B192" s="181"/>
      <c r="D192" s="182"/>
      <c r="E192" s="182"/>
    </row>
    <row r="193" spans="2:5" s="164" customFormat="1">
      <c r="B193" s="181"/>
      <c r="D193" s="182"/>
      <c r="E193" s="182"/>
    </row>
    <row r="194" spans="2:5" s="164" customFormat="1">
      <c r="B194" s="181"/>
      <c r="D194" s="182"/>
      <c r="E194" s="182"/>
    </row>
    <row r="195" spans="2:5" s="164" customFormat="1">
      <c r="B195" s="181"/>
      <c r="D195" s="182"/>
      <c r="E195" s="182"/>
    </row>
    <row r="196" spans="2:5" s="164" customFormat="1">
      <c r="B196" s="181"/>
      <c r="D196" s="182"/>
      <c r="E196" s="182"/>
    </row>
    <row r="197" spans="2:5" s="164" customFormat="1">
      <c r="B197" s="181"/>
      <c r="D197" s="182"/>
      <c r="E197" s="182"/>
    </row>
    <row r="198" spans="2:5" s="164" customFormat="1">
      <c r="B198" s="181"/>
      <c r="D198" s="182"/>
      <c r="E198" s="182"/>
    </row>
    <row r="199" spans="2:5" s="164" customFormat="1">
      <c r="B199" s="181"/>
      <c r="D199" s="182"/>
      <c r="E199" s="182"/>
    </row>
    <row r="200" spans="2:5" s="164" customFormat="1">
      <c r="B200" s="181"/>
      <c r="D200" s="182"/>
      <c r="E200" s="182"/>
    </row>
    <row r="201" spans="2:5" s="164" customFormat="1">
      <c r="B201" s="181"/>
      <c r="D201" s="182"/>
      <c r="E201" s="182"/>
    </row>
    <row r="202" spans="2:5" s="164" customFormat="1">
      <c r="B202" s="181"/>
      <c r="D202" s="182"/>
      <c r="E202" s="182"/>
    </row>
    <row r="203" spans="2:5" s="164" customFormat="1">
      <c r="B203" s="181"/>
      <c r="D203" s="182"/>
      <c r="E203" s="182"/>
    </row>
    <row r="204" spans="2:5" s="164" customFormat="1">
      <c r="B204" s="181"/>
      <c r="D204" s="182"/>
      <c r="E204" s="182"/>
    </row>
    <row r="205" spans="2:5" s="164" customFormat="1">
      <c r="B205" s="181"/>
      <c r="D205" s="182"/>
      <c r="E205" s="182"/>
    </row>
    <row r="206" spans="2:5" s="164" customFormat="1">
      <c r="B206" s="181"/>
      <c r="D206" s="182"/>
      <c r="E206" s="182"/>
    </row>
    <row r="207" spans="2:5" s="164" customFormat="1">
      <c r="B207" s="181"/>
      <c r="D207" s="182"/>
      <c r="E207" s="182"/>
    </row>
    <row r="208" spans="2:5" s="164" customFormat="1">
      <c r="B208" s="181"/>
      <c r="D208" s="182"/>
      <c r="E208" s="182"/>
    </row>
    <row r="209" spans="2:5" s="164" customFormat="1">
      <c r="B209" s="181"/>
      <c r="D209" s="182"/>
      <c r="E209" s="182"/>
    </row>
    <row r="210" spans="2:5" s="164" customFormat="1">
      <c r="B210" s="181"/>
      <c r="D210" s="182"/>
      <c r="E210" s="182"/>
    </row>
    <row r="211" spans="2:5" s="164" customFormat="1">
      <c r="B211" s="181"/>
      <c r="D211" s="182"/>
      <c r="E211" s="182"/>
    </row>
    <row r="212" spans="2:5" s="164" customFormat="1">
      <c r="B212" s="181"/>
      <c r="D212" s="182"/>
      <c r="E212" s="182"/>
    </row>
    <row r="213" spans="2:5" s="164" customFormat="1">
      <c r="B213" s="181"/>
      <c r="D213" s="182"/>
      <c r="E213" s="182"/>
    </row>
    <row r="214" spans="2:5" s="164" customFormat="1">
      <c r="B214" s="181"/>
      <c r="D214" s="182"/>
      <c r="E214" s="182"/>
    </row>
    <row r="215" spans="2:5" s="164" customFormat="1">
      <c r="B215" s="181"/>
      <c r="D215" s="182"/>
      <c r="E215" s="182"/>
    </row>
    <row r="216" spans="2:5" s="164" customFormat="1">
      <c r="B216" s="181"/>
      <c r="D216" s="182"/>
      <c r="E216" s="182"/>
    </row>
    <row r="217" spans="2:5" s="164" customFormat="1">
      <c r="B217" s="181"/>
      <c r="D217" s="182"/>
      <c r="E217" s="182"/>
    </row>
    <row r="218" spans="2:5" s="164" customFormat="1">
      <c r="B218" s="181"/>
      <c r="D218" s="182"/>
      <c r="E218" s="182"/>
    </row>
    <row r="219" spans="2:5" s="164" customFormat="1">
      <c r="B219" s="181"/>
      <c r="D219" s="182"/>
      <c r="E219" s="182"/>
    </row>
    <row r="220" spans="2:5" s="164" customFormat="1">
      <c r="B220" s="181"/>
      <c r="D220" s="182"/>
      <c r="E220" s="182"/>
    </row>
    <row r="221" spans="2:5" s="164" customFormat="1">
      <c r="B221" s="181"/>
      <c r="D221" s="182"/>
      <c r="E221" s="182"/>
    </row>
    <row r="222" spans="2:5" s="164" customFormat="1">
      <c r="B222" s="181"/>
      <c r="D222" s="182"/>
      <c r="E222" s="182"/>
    </row>
    <row r="223" spans="2:5" s="164" customFormat="1">
      <c r="B223" s="181"/>
      <c r="D223" s="182"/>
      <c r="E223" s="182"/>
    </row>
    <row r="224" spans="2:5" s="164" customFormat="1">
      <c r="B224" s="181"/>
      <c r="D224" s="182"/>
      <c r="E224" s="182"/>
    </row>
    <row r="225" spans="2:5" s="164" customFormat="1">
      <c r="B225" s="181"/>
      <c r="D225" s="182"/>
      <c r="E225" s="182"/>
    </row>
    <row r="226" spans="2:5" s="164" customFormat="1">
      <c r="B226" s="181"/>
      <c r="D226" s="182"/>
      <c r="E226" s="182"/>
    </row>
    <row r="227" spans="2:5" s="164" customFormat="1">
      <c r="B227" s="181"/>
      <c r="D227" s="182"/>
      <c r="E227" s="182"/>
    </row>
    <row r="228" spans="2:5" s="164" customFormat="1">
      <c r="B228" s="181"/>
      <c r="D228" s="182"/>
      <c r="E228" s="182"/>
    </row>
    <row r="229" spans="2:5" s="164" customFormat="1">
      <c r="B229" s="181"/>
      <c r="D229" s="182"/>
      <c r="E229" s="182"/>
    </row>
    <row r="230" spans="2:5" s="164" customFormat="1">
      <c r="B230" s="181"/>
      <c r="D230" s="182"/>
      <c r="E230" s="182"/>
    </row>
    <row r="231" spans="2:5" s="164" customFormat="1">
      <c r="B231" s="181"/>
      <c r="D231" s="182"/>
      <c r="E231" s="182"/>
    </row>
    <row r="232" spans="2:5" s="164" customFormat="1">
      <c r="B232" s="181"/>
      <c r="D232" s="182"/>
      <c r="E232" s="182"/>
    </row>
    <row r="233" spans="2:5" s="164" customFormat="1">
      <c r="B233" s="181"/>
      <c r="D233" s="182"/>
      <c r="E233" s="182"/>
    </row>
    <row r="234" spans="2:5" s="164" customFormat="1">
      <c r="B234" s="181"/>
      <c r="D234" s="182"/>
      <c r="E234" s="182"/>
    </row>
    <row r="235" spans="2:5" s="164" customFormat="1">
      <c r="B235" s="181"/>
      <c r="D235" s="182"/>
      <c r="E235" s="182"/>
    </row>
    <row r="236" spans="2:5" s="164" customFormat="1">
      <c r="B236" s="181"/>
      <c r="D236" s="182"/>
      <c r="E236" s="182"/>
    </row>
    <row r="237" spans="2:5" s="164" customFormat="1">
      <c r="B237" s="181"/>
      <c r="D237" s="182"/>
      <c r="E237" s="182"/>
    </row>
    <row r="238" spans="2:5" s="164" customFormat="1">
      <c r="B238" s="181"/>
      <c r="D238" s="182"/>
      <c r="E238" s="182"/>
    </row>
    <row r="239" spans="2:5" s="164" customFormat="1">
      <c r="B239" s="181"/>
      <c r="D239" s="182"/>
      <c r="E239" s="182"/>
    </row>
    <row r="240" spans="2:5" s="164" customFormat="1">
      <c r="B240" s="181"/>
      <c r="D240" s="182"/>
      <c r="E240" s="182"/>
    </row>
    <row r="241" spans="2:5" s="164" customFormat="1">
      <c r="B241" s="181"/>
      <c r="D241" s="182"/>
      <c r="E241" s="182"/>
    </row>
    <row r="242" spans="2:5" s="164" customFormat="1">
      <c r="B242" s="181"/>
      <c r="D242" s="182"/>
      <c r="E242" s="182"/>
    </row>
    <row r="243" spans="2:5" s="164" customFormat="1">
      <c r="B243" s="181"/>
      <c r="D243" s="182"/>
      <c r="E243" s="182"/>
    </row>
    <row r="244" spans="2:5" s="164" customFormat="1">
      <c r="B244" s="181"/>
      <c r="D244" s="182"/>
      <c r="E244" s="182"/>
    </row>
    <row r="245" spans="2:5" s="164" customFormat="1">
      <c r="B245" s="181"/>
      <c r="D245" s="182"/>
      <c r="E245" s="182"/>
    </row>
    <row r="246" spans="2:5" s="159" customFormat="1">
      <c r="B246" s="160"/>
      <c r="D246" s="161"/>
      <c r="E246" s="161"/>
    </row>
    <row r="247" spans="2:5" s="159" customFormat="1">
      <c r="B247" s="160"/>
      <c r="D247" s="161"/>
      <c r="E247" s="161"/>
    </row>
    <row r="248" spans="2:5" s="159" customFormat="1">
      <c r="B248" s="160"/>
      <c r="D248" s="161"/>
      <c r="E248" s="161"/>
    </row>
    <row r="249" spans="2:5" s="159" customFormat="1">
      <c r="B249" s="160"/>
      <c r="D249" s="161"/>
      <c r="E249" s="161"/>
    </row>
    <row r="250" spans="2:5" s="159" customFormat="1">
      <c r="B250" s="160"/>
      <c r="D250" s="161"/>
      <c r="E250" s="161"/>
    </row>
    <row r="251" spans="2:5" s="159" customFormat="1">
      <c r="B251" s="160"/>
      <c r="D251" s="161"/>
      <c r="E251" s="161"/>
    </row>
    <row r="252" spans="2:5" s="159" customFormat="1">
      <c r="B252" s="160"/>
      <c r="D252" s="161"/>
      <c r="E252" s="161"/>
    </row>
    <row r="253" spans="2:5" s="159" customFormat="1">
      <c r="B253" s="160"/>
      <c r="D253" s="161"/>
      <c r="E253" s="161"/>
    </row>
    <row r="254" spans="2:5" s="159" customFormat="1">
      <c r="B254" s="160"/>
      <c r="D254" s="161"/>
      <c r="E254" s="161"/>
    </row>
    <row r="255" spans="2:5" s="159" customFormat="1">
      <c r="B255" s="160"/>
      <c r="D255" s="161"/>
      <c r="E255" s="161"/>
    </row>
    <row r="256" spans="2:5" s="159" customFormat="1">
      <c r="B256" s="160"/>
      <c r="D256" s="161"/>
      <c r="E256" s="161"/>
    </row>
    <row r="257" spans="2:5" s="159" customFormat="1">
      <c r="B257" s="160"/>
      <c r="D257" s="161"/>
      <c r="E257" s="161"/>
    </row>
    <row r="258" spans="2:5" s="159" customFormat="1">
      <c r="B258" s="160"/>
      <c r="D258" s="161"/>
      <c r="E258" s="161"/>
    </row>
    <row r="259" spans="2:5" s="159" customFormat="1">
      <c r="B259" s="160"/>
      <c r="D259" s="161"/>
      <c r="E259" s="161"/>
    </row>
    <row r="260" spans="2:5" s="159" customFormat="1">
      <c r="B260" s="160"/>
      <c r="D260" s="161"/>
      <c r="E260" s="161"/>
    </row>
    <row r="261" spans="2:5" s="159" customFormat="1">
      <c r="B261" s="160"/>
      <c r="D261" s="161"/>
      <c r="E261" s="161"/>
    </row>
    <row r="262" spans="2:5" s="159" customFormat="1">
      <c r="B262" s="160"/>
      <c r="D262" s="161"/>
      <c r="E262" s="161"/>
    </row>
    <row r="263" spans="2:5" s="159" customFormat="1">
      <c r="B263" s="160"/>
      <c r="D263" s="161"/>
      <c r="E263" s="161"/>
    </row>
    <row r="264" spans="2:5" s="159" customFormat="1">
      <c r="B264" s="160"/>
      <c r="D264" s="161"/>
      <c r="E264" s="161"/>
    </row>
    <row r="265" spans="2:5" s="159" customFormat="1">
      <c r="B265" s="160"/>
      <c r="D265" s="161"/>
      <c r="E265" s="161"/>
    </row>
    <row r="266" spans="2:5" s="159" customFormat="1">
      <c r="B266" s="160"/>
      <c r="D266" s="161"/>
      <c r="E266" s="161"/>
    </row>
    <row r="267" spans="2:5" s="159" customFormat="1">
      <c r="B267" s="160"/>
      <c r="D267" s="161"/>
      <c r="E267" s="161"/>
    </row>
    <row r="268" spans="2:5" s="159" customFormat="1">
      <c r="B268" s="160"/>
      <c r="D268" s="161"/>
      <c r="E268" s="161"/>
    </row>
    <row r="269" spans="2:5" s="159" customFormat="1">
      <c r="B269" s="160"/>
      <c r="D269" s="161"/>
      <c r="E269" s="161"/>
    </row>
    <row r="270" spans="2:5" s="159" customFormat="1">
      <c r="B270" s="160"/>
      <c r="D270" s="161"/>
      <c r="E270" s="161"/>
    </row>
    <row r="271" spans="2:5" s="159" customFormat="1">
      <c r="B271" s="160"/>
      <c r="D271" s="161"/>
      <c r="E271" s="161"/>
    </row>
    <row r="272" spans="2:5" s="159" customFormat="1">
      <c r="B272" s="160"/>
      <c r="D272" s="161"/>
      <c r="E272" s="161"/>
    </row>
    <row r="273" spans="2:5" s="159" customFormat="1">
      <c r="B273" s="160"/>
      <c r="D273" s="161"/>
      <c r="E273" s="161"/>
    </row>
    <row r="274" spans="2:5" s="159" customFormat="1">
      <c r="B274" s="160"/>
      <c r="D274" s="161"/>
      <c r="E274" s="161"/>
    </row>
    <row r="275" spans="2:5" s="159" customFormat="1">
      <c r="B275" s="160"/>
      <c r="D275" s="161"/>
      <c r="E275" s="161"/>
    </row>
    <row r="276" spans="2:5" s="159" customFormat="1">
      <c r="B276" s="160"/>
      <c r="D276" s="161"/>
      <c r="E276" s="161"/>
    </row>
    <row r="277" spans="2:5" s="159" customFormat="1">
      <c r="B277" s="160"/>
      <c r="D277" s="161"/>
      <c r="E277" s="161"/>
    </row>
    <row r="278" spans="2:5" s="159" customFormat="1">
      <c r="B278" s="160"/>
      <c r="D278" s="161"/>
      <c r="E278" s="161"/>
    </row>
    <row r="279" spans="2:5" s="159" customFormat="1">
      <c r="B279" s="160"/>
      <c r="D279" s="161"/>
      <c r="E279" s="161"/>
    </row>
    <row r="280" spans="2:5" s="159" customFormat="1">
      <c r="B280" s="160"/>
      <c r="D280" s="161"/>
      <c r="E280" s="161"/>
    </row>
    <row r="281" spans="2:5" s="159" customFormat="1">
      <c r="B281" s="160"/>
      <c r="D281" s="161"/>
      <c r="E281" s="161"/>
    </row>
    <row r="282" spans="2:5" s="159" customFormat="1">
      <c r="B282" s="160"/>
      <c r="D282" s="161"/>
      <c r="E282" s="161"/>
    </row>
    <row r="283" spans="2:5" s="159" customFormat="1">
      <c r="B283" s="160"/>
      <c r="D283" s="161"/>
      <c r="E283" s="161"/>
    </row>
    <row r="284" spans="2:5" s="159" customFormat="1">
      <c r="B284" s="160"/>
      <c r="D284" s="161"/>
      <c r="E284" s="161"/>
    </row>
    <row r="285" spans="2:5" s="159" customFormat="1">
      <c r="B285" s="160"/>
      <c r="D285" s="161"/>
      <c r="E285" s="161"/>
    </row>
    <row r="286" spans="2:5" s="159" customFormat="1">
      <c r="B286" s="160"/>
      <c r="D286" s="161"/>
      <c r="E286" s="161"/>
    </row>
    <row r="287" spans="2:5" s="159" customFormat="1">
      <c r="B287" s="160"/>
      <c r="D287" s="161"/>
      <c r="E287" s="161"/>
    </row>
    <row r="288" spans="2:5" s="159" customFormat="1">
      <c r="B288" s="160"/>
      <c r="D288" s="161"/>
      <c r="E288" s="161"/>
    </row>
    <row r="289" spans="2:5" s="159" customFormat="1">
      <c r="B289" s="160"/>
      <c r="D289" s="161"/>
      <c r="E289" s="161"/>
    </row>
    <row r="290" spans="2:5" s="159" customFormat="1">
      <c r="B290" s="160"/>
      <c r="D290" s="161"/>
      <c r="E290" s="161"/>
    </row>
    <row r="291" spans="2:5" s="159" customFormat="1">
      <c r="B291" s="160"/>
      <c r="D291" s="161"/>
      <c r="E291" s="161"/>
    </row>
    <row r="292" spans="2:5" s="159" customFormat="1">
      <c r="B292" s="160"/>
      <c r="D292" s="161"/>
      <c r="E292" s="161"/>
    </row>
    <row r="293" spans="2:5" s="159" customFormat="1">
      <c r="B293" s="160"/>
      <c r="D293" s="161"/>
      <c r="E293" s="161"/>
    </row>
    <row r="294" spans="2:5" s="159" customFormat="1">
      <c r="B294" s="160"/>
      <c r="D294" s="161"/>
      <c r="E294" s="161"/>
    </row>
    <row r="295" spans="2:5" s="159" customFormat="1">
      <c r="B295" s="160"/>
      <c r="D295" s="161"/>
      <c r="E295" s="161"/>
    </row>
    <row r="296" spans="2:5" s="159" customFormat="1">
      <c r="B296" s="160"/>
      <c r="D296" s="161"/>
      <c r="E296" s="161"/>
    </row>
    <row r="297" spans="2:5" s="159" customFormat="1">
      <c r="B297" s="160"/>
      <c r="D297" s="161"/>
      <c r="E297" s="161"/>
    </row>
    <row r="298" spans="2:5" s="159" customFormat="1">
      <c r="B298" s="160"/>
      <c r="D298" s="161"/>
      <c r="E298" s="161"/>
    </row>
    <row r="299" spans="2:5" s="159" customFormat="1">
      <c r="B299" s="160"/>
      <c r="D299" s="161"/>
      <c r="E299" s="161"/>
    </row>
    <row r="300" spans="2:5" s="159" customFormat="1">
      <c r="B300" s="160"/>
      <c r="D300" s="161"/>
      <c r="E300" s="161"/>
    </row>
    <row r="301" spans="2:5" s="159" customFormat="1">
      <c r="B301" s="160"/>
      <c r="D301" s="161"/>
      <c r="E301" s="161"/>
    </row>
    <row r="302" spans="2:5" s="159" customFormat="1">
      <c r="B302" s="160"/>
      <c r="D302" s="161"/>
      <c r="E302" s="161"/>
    </row>
    <row r="303" spans="2:5" s="159" customFormat="1">
      <c r="B303" s="160"/>
      <c r="D303" s="161"/>
      <c r="E303" s="161"/>
    </row>
    <row r="304" spans="2:5" s="159" customFormat="1">
      <c r="B304" s="160"/>
      <c r="D304" s="161"/>
      <c r="E304" s="161"/>
    </row>
    <row r="305" spans="2:5" s="159" customFormat="1">
      <c r="B305" s="160"/>
      <c r="D305" s="161"/>
      <c r="E305" s="161"/>
    </row>
    <row r="306" spans="2:5" s="159" customFormat="1">
      <c r="B306" s="160"/>
      <c r="D306" s="161"/>
      <c r="E306" s="161"/>
    </row>
    <row r="307" spans="2:5" s="159" customFormat="1">
      <c r="B307" s="160"/>
      <c r="D307" s="161"/>
      <c r="E307" s="161"/>
    </row>
    <row r="308" spans="2:5" s="159" customFormat="1">
      <c r="B308" s="160"/>
      <c r="D308" s="161"/>
      <c r="E308" s="161"/>
    </row>
    <row r="309" spans="2:5" s="159" customFormat="1">
      <c r="B309" s="160"/>
      <c r="D309" s="161"/>
      <c r="E309" s="161"/>
    </row>
    <row r="310" spans="2:5" s="159" customFormat="1">
      <c r="B310" s="160"/>
      <c r="D310" s="161"/>
      <c r="E310" s="161"/>
    </row>
    <row r="311" spans="2:5" s="159" customFormat="1">
      <c r="B311" s="160"/>
      <c r="D311" s="161"/>
      <c r="E311" s="161"/>
    </row>
    <row r="312" spans="2:5" s="159" customFormat="1">
      <c r="B312" s="160"/>
      <c r="D312" s="161"/>
      <c r="E312" s="161"/>
    </row>
    <row r="313" spans="2:5" s="159" customFormat="1">
      <c r="B313" s="160"/>
      <c r="D313" s="161"/>
      <c r="E313" s="161"/>
    </row>
    <row r="314" spans="2:5" s="159" customFormat="1">
      <c r="B314" s="160"/>
      <c r="D314" s="161"/>
      <c r="E314" s="161"/>
    </row>
    <row r="315" spans="2:5" s="159" customFormat="1">
      <c r="B315" s="160"/>
      <c r="D315" s="161"/>
      <c r="E315" s="161"/>
    </row>
    <row r="316" spans="2:5" s="159" customFormat="1">
      <c r="B316" s="160"/>
      <c r="D316" s="161"/>
      <c r="E316" s="161"/>
    </row>
    <row r="317" spans="2:5" s="159" customFormat="1">
      <c r="B317" s="160"/>
      <c r="D317" s="161"/>
      <c r="E317" s="161"/>
    </row>
    <row r="318" spans="2:5" s="159" customFormat="1">
      <c r="B318" s="160"/>
      <c r="D318" s="161"/>
      <c r="E318" s="161"/>
    </row>
    <row r="319" spans="2:5" s="159" customFormat="1">
      <c r="B319" s="160"/>
      <c r="D319" s="161"/>
      <c r="E319" s="161"/>
    </row>
    <row r="320" spans="2:5" s="159" customFormat="1">
      <c r="B320" s="160"/>
      <c r="D320" s="161"/>
      <c r="E320" s="161"/>
    </row>
    <row r="321" spans="2:5" s="159" customFormat="1">
      <c r="B321" s="160"/>
      <c r="D321" s="161"/>
      <c r="E321" s="161"/>
    </row>
    <row r="322" spans="2:5" s="159" customFormat="1">
      <c r="B322" s="160"/>
      <c r="D322" s="161"/>
      <c r="E322" s="161"/>
    </row>
    <row r="323" spans="2:5" s="159" customFormat="1">
      <c r="B323" s="160"/>
      <c r="D323" s="161"/>
      <c r="E323" s="161"/>
    </row>
    <row r="324" spans="2:5" s="159" customFormat="1">
      <c r="B324" s="160"/>
      <c r="D324" s="161"/>
      <c r="E324" s="161"/>
    </row>
    <row r="325" spans="2:5" s="159" customFormat="1">
      <c r="B325" s="160"/>
      <c r="D325" s="161"/>
      <c r="E325" s="161"/>
    </row>
    <row r="326" spans="2:5" s="159" customFormat="1">
      <c r="B326" s="160"/>
      <c r="D326" s="161"/>
      <c r="E326" s="161"/>
    </row>
    <row r="327" spans="2:5" s="159" customFormat="1">
      <c r="B327" s="160"/>
      <c r="D327" s="161"/>
      <c r="E327" s="161"/>
    </row>
    <row r="328" spans="2:5" s="159" customFormat="1">
      <c r="B328" s="160"/>
      <c r="D328" s="161"/>
      <c r="E328" s="161"/>
    </row>
    <row r="329" spans="2:5" s="159" customFormat="1">
      <c r="B329" s="160"/>
      <c r="D329" s="161"/>
      <c r="E329" s="161"/>
    </row>
    <row r="330" spans="2:5" s="159" customFormat="1">
      <c r="B330" s="160"/>
      <c r="D330" s="161"/>
      <c r="E330" s="161"/>
    </row>
    <row r="331" spans="2:5" s="159" customFormat="1">
      <c r="B331" s="160"/>
      <c r="D331" s="161"/>
      <c r="E331" s="161"/>
    </row>
    <row r="332" spans="2:5" s="159" customFormat="1">
      <c r="B332" s="160"/>
      <c r="D332" s="161"/>
      <c r="E332" s="161"/>
    </row>
    <row r="333" spans="2:5" s="159" customFormat="1">
      <c r="B333" s="160"/>
      <c r="D333" s="161"/>
      <c r="E333" s="161"/>
    </row>
    <row r="334" spans="2:5" s="159" customFormat="1">
      <c r="B334" s="160"/>
      <c r="D334" s="161"/>
      <c r="E334" s="161"/>
    </row>
    <row r="335" spans="2:5" s="159" customFormat="1">
      <c r="B335" s="160"/>
      <c r="D335" s="161"/>
      <c r="E335" s="161"/>
    </row>
    <row r="336" spans="2:5" s="159" customFormat="1">
      <c r="B336" s="160"/>
      <c r="D336" s="161"/>
      <c r="E336" s="161"/>
    </row>
    <row r="337" spans="2:5" s="159" customFormat="1">
      <c r="B337" s="160"/>
      <c r="D337" s="161"/>
      <c r="E337" s="161"/>
    </row>
    <row r="338" spans="2:5" s="159" customFormat="1">
      <c r="B338" s="160"/>
      <c r="D338" s="161"/>
      <c r="E338" s="161"/>
    </row>
    <row r="339" spans="2:5" s="159" customFormat="1">
      <c r="B339" s="160"/>
      <c r="D339" s="161"/>
      <c r="E339" s="161"/>
    </row>
    <row r="340" spans="2:5" s="159" customFormat="1">
      <c r="B340" s="160"/>
      <c r="D340" s="161"/>
      <c r="E340" s="161"/>
    </row>
    <row r="341" spans="2:5" s="159" customFormat="1">
      <c r="B341" s="160"/>
      <c r="D341" s="161"/>
      <c r="E341" s="161"/>
    </row>
    <row r="342" spans="2:5" s="159" customFormat="1">
      <c r="B342" s="160"/>
      <c r="D342" s="161"/>
      <c r="E342" s="161"/>
    </row>
    <row r="343" spans="2:5" s="159" customFormat="1">
      <c r="B343" s="160"/>
      <c r="D343" s="161"/>
      <c r="E343" s="161"/>
    </row>
    <row r="344" spans="2:5" s="159" customFormat="1">
      <c r="B344" s="160"/>
      <c r="D344" s="161"/>
      <c r="E344" s="161"/>
    </row>
    <row r="345" spans="2:5" s="159" customFormat="1">
      <c r="B345" s="160"/>
      <c r="D345" s="161"/>
      <c r="E345" s="161"/>
    </row>
    <row r="346" spans="2:5" s="159" customFormat="1">
      <c r="B346" s="160"/>
      <c r="D346" s="161"/>
      <c r="E346" s="161"/>
    </row>
    <row r="347" spans="2:5" s="159" customFormat="1">
      <c r="B347" s="160"/>
      <c r="D347" s="161"/>
      <c r="E347" s="161"/>
    </row>
    <row r="348" spans="2:5" s="159" customFormat="1">
      <c r="B348" s="160"/>
      <c r="D348" s="161"/>
      <c r="E348" s="161"/>
    </row>
    <row r="349" spans="2:5" s="159" customFormat="1">
      <c r="B349" s="160"/>
      <c r="D349" s="161"/>
      <c r="E349" s="161"/>
    </row>
    <row r="350" spans="2:5" s="159" customFormat="1">
      <c r="B350" s="160"/>
      <c r="D350" s="161"/>
      <c r="E350" s="161"/>
    </row>
    <row r="351" spans="2:5" s="159" customFormat="1">
      <c r="B351" s="160"/>
      <c r="D351" s="161"/>
      <c r="E351" s="161"/>
    </row>
    <row r="352" spans="2:5" s="159" customFormat="1">
      <c r="B352" s="160"/>
      <c r="D352" s="161"/>
      <c r="E352" s="161"/>
    </row>
    <row r="353" spans="2:5" s="159" customFormat="1">
      <c r="B353" s="160"/>
      <c r="D353" s="161"/>
      <c r="E353" s="161"/>
    </row>
    <row r="354" spans="2:5" s="159" customFormat="1">
      <c r="B354" s="160"/>
      <c r="D354" s="161"/>
      <c r="E354" s="161"/>
    </row>
    <row r="355" spans="2:5" s="159" customFormat="1">
      <c r="B355" s="160"/>
      <c r="D355" s="161"/>
      <c r="E355" s="161"/>
    </row>
    <row r="356" spans="2:5" s="159" customFormat="1">
      <c r="B356" s="160"/>
      <c r="D356" s="161"/>
      <c r="E356" s="161"/>
    </row>
    <row r="357" spans="2:5" s="159" customFormat="1">
      <c r="B357" s="160"/>
      <c r="D357" s="161"/>
      <c r="E357" s="161"/>
    </row>
    <row r="358" spans="2:5" s="159" customFormat="1">
      <c r="B358" s="160"/>
      <c r="D358" s="161"/>
      <c r="E358" s="161"/>
    </row>
    <row r="359" spans="2:5" s="159" customFormat="1">
      <c r="B359" s="160"/>
      <c r="D359" s="161"/>
      <c r="E359" s="161"/>
    </row>
    <row r="360" spans="2:5" s="159" customFormat="1">
      <c r="B360" s="160"/>
      <c r="D360" s="161"/>
      <c r="E360" s="161"/>
    </row>
    <row r="361" spans="2:5" s="159" customFormat="1">
      <c r="B361" s="160"/>
      <c r="D361" s="161"/>
      <c r="E361" s="161"/>
    </row>
    <row r="362" spans="2:5" s="159" customFormat="1">
      <c r="B362" s="160"/>
      <c r="D362" s="161"/>
      <c r="E362" s="161"/>
    </row>
    <row r="363" spans="2:5" s="159" customFormat="1">
      <c r="B363" s="160"/>
      <c r="D363" s="161"/>
      <c r="E363" s="161"/>
    </row>
    <row r="364" spans="2:5" s="159" customFormat="1">
      <c r="B364" s="160"/>
      <c r="D364" s="161"/>
      <c r="E364" s="161"/>
    </row>
    <row r="365" spans="2:5" s="159" customFormat="1">
      <c r="B365" s="160"/>
      <c r="D365" s="161"/>
      <c r="E365" s="161"/>
    </row>
    <row r="366" spans="2:5" s="159" customFormat="1">
      <c r="B366" s="160"/>
      <c r="D366" s="161"/>
      <c r="E366" s="161"/>
    </row>
    <row r="367" spans="2:5" s="159" customFormat="1">
      <c r="B367" s="160"/>
      <c r="D367" s="161"/>
      <c r="E367" s="161"/>
    </row>
    <row r="368" spans="2:5" s="159" customFormat="1">
      <c r="B368" s="160"/>
      <c r="D368" s="161"/>
      <c r="E368" s="161"/>
    </row>
    <row r="369" spans="2:5" s="159" customFormat="1">
      <c r="B369" s="160"/>
      <c r="D369" s="161"/>
      <c r="E369" s="161"/>
    </row>
    <row r="370" spans="2:5" s="159" customFormat="1">
      <c r="B370" s="160"/>
      <c r="D370" s="161"/>
      <c r="E370" s="161"/>
    </row>
    <row r="371" spans="2:5" s="159" customFormat="1">
      <c r="B371" s="160"/>
      <c r="D371" s="161"/>
      <c r="E371" s="161"/>
    </row>
    <row r="372" spans="2:5" s="159" customFormat="1">
      <c r="B372" s="160"/>
      <c r="D372" s="161"/>
      <c r="E372" s="161"/>
    </row>
    <row r="373" spans="2:5" s="159" customFormat="1">
      <c r="B373" s="160"/>
      <c r="D373" s="161"/>
      <c r="E373" s="161"/>
    </row>
    <row r="374" spans="2:5" s="159" customFormat="1">
      <c r="B374" s="160"/>
      <c r="D374" s="161"/>
      <c r="E374" s="161"/>
    </row>
    <row r="375" spans="2:5" s="159" customFormat="1">
      <c r="B375" s="160"/>
      <c r="D375" s="161"/>
      <c r="E375" s="161"/>
    </row>
    <row r="376" spans="2:5" s="159" customFormat="1">
      <c r="B376" s="160"/>
      <c r="D376" s="161"/>
      <c r="E376" s="161"/>
    </row>
    <row r="377" spans="2:5" s="159" customFormat="1">
      <c r="B377" s="160"/>
      <c r="D377" s="161"/>
      <c r="E377" s="161"/>
    </row>
    <row r="378" spans="2:5" s="159" customFormat="1">
      <c r="B378" s="160"/>
      <c r="D378" s="161"/>
      <c r="E378" s="161"/>
    </row>
    <row r="379" spans="2:5" s="159" customFormat="1">
      <c r="B379" s="160"/>
      <c r="D379" s="161"/>
      <c r="E379" s="161"/>
    </row>
    <row r="380" spans="2:5" s="159" customFormat="1">
      <c r="B380" s="160"/>
      <c r="D380" s="161"/>
      <c r="E380" s="161"/>
    </row>
    <row r="381" spans="2:5" s="159" customFormat="1">
      <c r="B381" s="160"/>
      <c r="D381" s="161"/>
      <c r="E381" s="161"/>
    </row>
    <row r="382" spans="2:5" s="159" customFormat="1">
      <c r="B382" s="160"/>
      <c r="D382" s="161"/>
      <c r="E382" s="161"/>
    </row>
    <row r="383" spans="2:5" s="159" customFormat="1">
      <c r="B383" s="160"/>
      <c r="D383" s="161"/>
      <c r="E383" s="161"/>
    </row>
    <row r="384" spans="2:5" s="159" customFormat="1">
      <c r="B384" s="160"/>
      <c r="D384" s="161"/>
      <c r="E384" s="161"/>
    </row>
    <row r="385" spans="2:6" s="159" customFormat="1">
      <c r="B385" s="160"/>
      <c r="D385" s="161"/>
      <c r="E385" s="161"/>
    </row>
    <row r="386" spans="2:6" s="159" customFormat="1">
      <c r="B386" s="160"/>
      <c r="D386" s="161"/>
      <c r="E386" s="161"/>
    </row>
    <row r="387" spans="2:6">
      <c r="B387" s="150"/>
      <c r="C387" s="151"/>
      <c r="D387" s="152"/>
      <c r="E387" s="152"/>
      <c r="F387" s="151"/>
    </row>
    <row r="388" spans="2:6">
      <c r="B388" s="150"/>
      <c r="C388" s="151"/>
      <c r="D388" s="152"/>
      <c r="E388" s="152"/>
      <c r="F388" s="151"/>
    </row>
    <row r="389" spans="2:6">
      <c r="B389" s="150"/>
      <c r="C389" s="151"/>
      <c r="D389" s="152"/>
      <c r="E389" s="152"/>
      <c r="F389" s="151"/>
    </row>
    <row r="390" spans="2:6">
      <c r="B390" s="150"/>
      <c r="C390" s="151"/>
      <c r="D390" s="152"/>
      <c r="E390" s="152"/>
      <c r="F390" s="151"/>
    </row>
    <row r="391" spans="2:6">
      <c r="B391" s="150"/>
      <c r="C391" s="151"/>
      <c r="D391" s="152"/>
      <c r="E391" s="152"/>
      <c r="F391" s="151"/>
    </row>
    <row r="392" spans="2:6">
      <c r="B392" s="150"/>
      <c r="C392" s="151"/>
      <c r="D392" s="152"/>
      <c r="E392" s="152"/>
      <c r="F392" s="151"/>
    </row>
    <row r="393" spans="2:6">
      <c r="B393" s="150"/>
      <c r="C393" s="151"/>
      <c r="D393" s="152"/>
      <c r="E393" s="152"/>
      <c r="F393" s="151"/>
    </row>
    <row r="394" spans="2:6">
      <c r="B394" s="150"/>
      <c r="C394" s="151"/>
      <c r="D394" s="152"/>
      <c r="E394" s="152"/>
      <c r="F394" s="151"/>
    </row>
    <row r="395" spans="2:6">
      <c r="B395" s="150"/>
      <c r="C395" s="151"/>
      <c r="D395" s="152"/>
      <c r="E395" s="152"/>
      <c r="F395" s="151"/>
    </row>
    <row r="396" spans="2:6">
      <c r="B396" s="150"/>
      <c r="C396" s="151"/>
      <c r="D396" s="152"/>
      <c r="E396" s="152"/>
      <c r="F396" s="151"/>
    </row>
    <row r="397" spans="2:6">
      <c r="B397" s="150"/>
      <c r="C397" s="151"/>
      <c r="D397" s="152"/>
      <c r="E397" s="152"/>
      <c r="F397" s="151"/>
    </row>
    <row r="398" spans="2:6">
      <c r="B398" s="150"/>
      <c r="C398" s="151"/>
      <c r="D398" s="152"/>
      <c r="E398" s="152"/>
      <c r="F398" s="151"/>
    </row>
    <row r="399" spans="2:6">
      <c r="B399" s="150"/>
      <c r="C399" s="151"/>
      <c r="D399" s="152"/>
      <c r="E399" s="152"/>
      <c r="F399" s="151"/>
    </row>
    <row r="400" spans="2:6">
      <c r="B400" s="150"/>
      <c r="C400" s="151"/>
      <c r="D400" s="152"/>
      <c r="E400" s="152"/>
      <c r="F400" s="151"/>
    </row>
    <row r="401" spans="2:6">
      <c r="B401" s="150"/>
      <c r="C401" s="151"/>
      <c r="D401" s="152"/>
      <c r="E401" s="152"/>
      <c r="F401" s="151"/>
    </row>
    <row r="402" spans="2:6">
      <c r="B402" s="150"/>
      <c r="C402" s="151"/>
      <c r="D402" s="152"/>
      <c r="E402" s="152"/>
      <c r="F402" s="151"/>
    </row>
    <row r="403" spans="2:6">
      <c r="B403" s="150"/>
      <c r="C403" s="151"/>
      <c r="D403" s="152"/>
      <c r="E403" s="152"/>
      <c r="F403" s="151"/>
    </row>
    <row r="404" spans="2:6">
      <c r="B404" s="150"/>
      <c r="C404" s="151"/>
      <c r="D404" s="152"/>
      <c r="E404" s="152"/>
      <c r="F404" s="151"/>
    </row>
    <row r="405" spans="2:6">
      <c r="B405" s="150"/>
      <c r="C405" s="151"/>
      <c r="D405" s="152"/>
      <c r="E405" s="152"/>
      <c r="F405" s="151"/>
    </row>
    <row r="406" spans="2:6">
      <c r="B406" s="150"/>
      <c r="C406" s="151"/>
      <c r="D406" s="152"/>
      <c r="E406" s="152"/>
      <c r="F406" s="151"/>
    </row>
    <row r="407" spans="2:6">
      <c r="B407" s="150"/>
      <c r="C407" s="151"/>
      <c r="D407" s="152"/>
      <c r="E407" s="152"/>
      <c r="F407" s="151"/>
    </row>
    <row r="408" spans="2:6">
      <c r="B408" s="150"/>
      <c r="C408" s="151"/>
      <c r="D408" s="152"/>
      <c r="E408" s="152"/>
      <c r="F408" s="151"/>
    </row>
    <row r="409" spans="2:6">
      <c r="B409" s="150"/>
      <c r="C409" s="151"/>
      <c r="D409" s="152"/>
      <c r="E409" s="152"/>
      <c r="F409" s="151"/>
    </row>
    <row r="410" spans="2:6">
      <c r="B410" s="150"/>
      <c r="C410" s="151"/>
      <c r="D410" s="152"/>
      <c r="E410" s="152"/>
      <c r="F410" s="151"/>
    </row>
    <row r="411" spans="2:6">
      <c r="B411" s="150"/>
      <c r="C411" s="151"/>
      <c r="D411" s="152"/>
      <c r="E411" s="152"/>
      <c r="F411" s="151"/>
    </row>
    <row r="412" spans="2:6">
      <c r="B412" s="150"/>
      <c r="C412" s="151"/>
      <c r="D412" s="152"/>
      <c r="E412" s="152"/>
      <c r="F412" s="151"/>
    </row>
    <row r="413" spans="2:6">
      <c r="B413" s="150"/>
      <c r="C413" s="151"/>
      <c r="D413" s="152"/>
      <c r="E413" s="152"/>
      <c r="F413" s="151"/>
    </row>
    <row r="414" spans="2:6">
      <c r="B414" s="150"/>
      <c r="C414" s="151"/>
      <c r="D414" s="152"/>
      <c r="E414" s="152"/>
      <c r="F414" s="151"/>
    </row>
    <row r="415" spans="2:6">
      <c r="B415" s="150"/>
      <c r="C415" s="151"/>
      <c r="D415" s="152"/>
      <c r="E415" s="152"/>
      <c r="F415" s="151"/>
    </row>
    <row r="416" spans="2:6">
      <c r="B416" s="150"/>
      <c r="C416" s="151"/>
      <c r="D416" s="152"/>
      <c r="E416" s="152"/>
      <c r="F416" s="151"/>
    </row>
    <row r="417" spans="2:6">
      <c r="B417" s="150"/>
      <c r="C417" s="151"/>
      <c r="D417" s="152"/>
      <c r="E417" s="152"/>
      <c r="F417" s="151"/>
    </row>
    <row r="418" spans="2:6">
      <c r="B418" s="150"/>
      <c r="C418" s="151"/>
      <c r="D418" s="152"/>
      <c r="E418" s="152"/>
      <c r="F418" s="151"/>
    </row>
    <row r="419" spans="2:6">
      <c r="B419" s="150"/>
      <c r="C419" s="151"/>
      <c r="D419" s="152"/>
      <c r="E419" s="152"/>
      <c r="F419" s="151"/>
    </row>
    <row r="420" spans="2:6">
      <c r="B420" s="150"/>
      <c r="C420" s="151"/>
      <c r="D420" s="152"/>
      <c r="E420" s="152"/>
      <c r="F420" s="151"/>
    </row>
    <row r="421" spans="2:6">
      <c r="B421" s="150"/>
      <c r="C421" s="151"/>
      <c r="D421" s="152"/>
      <c r="E421" s="152"/>
      <c r="F421" s="151"/>
    </row>
    <row r="422" spans="2:6">
      <c r="B422" s="150"/>
      <c r="C422" s="151"/>
      <c r="D422" s="152"/>
      <c r="E422" s="152"/>
      <c r="F422" s="151"/>
    </row>
    <row r="423" spans="2:6">
      <c r="B423" s="150"/>
      <c r="C423" s="151"/>
      <c r="D423" s="152"/>
      <c r="E423" s="152"/>
      <c r="F423" s="151"/>
    </row>
    <row r="424" spans="2:6">
      <c r="B424" s="150"/>
      <c r="C424" s="151"/>
      <c r="D424" s="152"/>
      <c r="E424" s="152"/>
      <c r="F424" s="151"/>
    </row>
    <row r="425" spans="2:6">
      <c r="B425" s="150"/>
      <c r="C425" s="151"/>
      <c r="D425" s="152"/>
      <c r="E425" s="152"/>
      <c r="F425" s="151"/>
    </row>
    <row r="426" spans="2:6">
      <c r="B426" s="150"/>
      <c r="C426" s="151"/>
      <c r="D426" s="152"/>
      <c r="E426" s="152"/>
      <c r="F426" s="151"/>
    </row>
    <row r="427" spans="2:6">
      <c r="B427" s="150"/>
      <c r="C427" s="151"/>
      <c r="D427" s="152"/>
      <c r="E427" s="152"/>
      <c r="F427" s="151"/>
    </row>
    <row r="428" spans="2:6">
      <c r="B428" s="150"/>
      <c r="C428" s="151"/>
      <c r="D428" s="152"/>
      <c r="E428" s="152"/>
      <c r="F428" s="151"/>
    </row>
    <row r="429" spans="2:6">
      <c r="B429" s="150"/>
      <c r="C429" s="151"/>
      <c r="D429" s="152"/>
      <c r="E429" s="152"/>
      <c r="F429" s="151"/>
    </row>
    <row r="430" spans="2:6">
      <c r="B430" s="150"/>
      <c r="C430" s="151"/>
      <c r="D430" s="152"/>
      <c r="E430" s="152"/>
      <c r="F430" s="151"/>
    </row>
    <row r="431" spans="2:6">
      <c r="B431" s="150"/>
      <c r="C431" s="151"/>
      <c r="D431" s="152"/>
      <c r="E431" s="152"/>
      <c r="F431" s="151"/>
    </row>
    <row r="432" spans="2:6">
      <c r="B432" s="150"/>
      <c r="C432" s="151"/>
      <c r="D432" s="152"/>
      <c r="E432" s="152"/>
      <c r="F432" s="151"/>
    </row>
    <row r="433" spans="2:6">
      <c r="B433" s="150"/>
      <c r="C433" s="151"/>
      <c r="D433" s="152"/>
      <c r="E433" s="152"/>
      <c r="F433" s="151"/>
    </row>
    <row r="434" spans="2:6">
      <c r="B434" s="150"/>
      <c r="C434" s="151"/>
      <c r="D434" s="152"/>
      <c r="E434" s="152"/>
      <c r="F434" s="151"/>
    </row>
    <row r="435" spans="2:6">
      <c r="B435" s="150"/>
      <c r="C435" s="151"/>
      <c r="D435" s="152"/>
      <c r="E435" s="152"/>
      <c r="F435" s="151"/>
    </row>
    <row r="436" spans="2:6">
      <c r="B436" s="150"/>
      <c r="C436" s="151"/>
      <c r="D436" s="152"/>
      <c r="E436" s="152"/>
      <c r="F436" s="151"/>
    </row>
    <row r="437" spans="2:6">
      <c r="B437" s="150"/>
      <c r="C437" s="151"/>
      <c r="D437" s="152"/>
      <c r="E437" s="152"/>
      <c r="F437" s="151"/>
    </row>
    <row r="438" spans="2:6">
      <c r="B438" s="150"/>
      <c r="C438" s="151"/>
      <c r="D438" s="152"/>
      <c r="E438" s="152"/>
      <c r="F438" s="151"/>
    </row>
    <row r="439" spans="2:6">
      <c r="B439" s="150"/>
      <c r="C439" s="151"/>
      <c r="D439" s="152"/>
      <c r="E439" s="152"/>
      <c r="F439" s="151"/>
    </row>
    <row r="440" spans="2:6">
      <c r="B440" s="150"/>
      <c r="C440" s="151"/>
      <c r="D440" s="152"/>
      <c r="E440" s="152"/>
      <c r="F440" s="151"/>
    </row>
    <row r="441" spans="2:6">
      <c r="B441" s="150"/>
      <c r="C441" s="151"/>
      <c r="D441" s="152"/>
      <c r="E441" s="152"/>
      <c r="F441" s="151"/>
    </row>
    <row r="442" spans="2:6">
      <c r="B442" s="150"/>
      <c r="C442" s="151"/>
      <c r="D442" s="152"/>
      <c r="E442" s="152"/>
      <c r="F442" s="151"/>
    </row>
    <row r="443" spans="2:6">
      <c r="B443" s="150"/>
      <c r="C443" s="151"/>
      <c r="D443" s="152"/>
      <c r="E443" s="152"/>
      <c r="F443" s="151"/>
    </row>
    <row r="444" spans="2:6">
      <c r="B444" s="150"/>
      <c r="C444" s="151"/>
      <c r="D444" s="152"/>
      <c r="E444" s="152"/>
      <c r="F444" s="151"/>
    </row>
    <row r="445" spans="2:6">
      <c r="B445" s="150"/>
      <c r="C445" s="151"/>
      <c r="D445" s="152"/>
      <c r="E445" s="152"/>
      <c r="F445" s="151"/>
    </row>
    <row r="446" spans="2:6">
      <c r="B446" s="150"/>
      <c r="C446" s="151"/>
      <c r="D446" s="152"/>
      <c r="E446" s="152"/>
      <c r="F446" s="151"/>
    </row>
    <row r="447" spans="2:6">
      <c r="B447" s="150"/>
      <c r="C447" s="151"/>
      <c r="D447" s="152"/>
      <c r="E447" s="152"/>
      <c r="F447" s="151"/>
    </row>
    <row r="448" spans="2:6">
      <c r="B448" s="150"/>
      <c r="C448" s="151"/>
      <c r="D448" s="152"/>
      <c r="E448" s="152"/>
      <c r="F448" s="151"/>
    </row>
    <row r="449" spans="2:6">
      <c r="B449" s="150"/>
      <c r="C449" s="151"/>
      <c r="D449" s="152"/>
      <c r="E449" s="152"/>
      <c r="F449" s="151"/>
    </row>
    <row r="450" spans="2:6">
      <c r="B450" s="150"/>
      <c r="C450" s="151"/>
      <c r="D450" s="152"/>
      <c r="E450" s="152"/>
      <c r="F450" s="151"/>
    </row>
    <row r="451" spans="2:6">
      <c r="B451" s="150"/>
      <c r="C451" s="151"/>
      <c r="D451" s="152"/>
      <c r="E451" s="152"/>
      <c r="F451" s="151"/>
    </row>
    <row r="452" spans="2:6">
      <c r="B452" s="150"/>
      <c r="C452" s="151"/>
      <c r="D452" s="152"/>
      <c r="E452" s="152"/>
      <c r="F452" s="151"/>
    </row>
    <row r="453" spans="2:6">
      <c r="B453" s="150"/>
      <c r="C453" s="151"/>
      <c r="D453" s="152"/>
      <c r="E453" s="152"/>
      <c r="F453" s="151"/>
    </row>
    <row r="454" spans="2:6">
      <c r="B454" s="150"/>
      <c r="C454" s="151"/>
      <c r="D454" s="152"/>
      <c r="E454" s="152"/>
      <c r="F454" s="151"/>
    </row>
    <row r="455" spans="2:6">
      <c r="B455" s="150"/>
      <c r="C455" s="151"/>
      <c r="D455" s="152"/>
      <c r="E455" s="152"/>
      <c r="F455" s="151"/>
    </row>
    <row r="456" spans="2:6">
      <c r="B456" s="150"/>
      <c r="C456" s="151"/>
      <c r="D456" s="152"/>
      <c r="E456" s="152"/>
      <c r="F456" s="151"/>
    </row>
    <row r="457" spans="2:6">
      <c r="B457" s="150"/>
      <c r="C457" s="151"/>
      <c r="D457" s="152"/>
      <c r="E457" s="152"/>
      <c r="F457" s="151"/>
    </row>
    <row r="458" spans="2:6">
      <c r="B458" s="150"/>
      <c r="C458" s="151"/>
      <c r="D458" s="152"/>
      <c r="E458" s="152"/>
      <c r="F458" s="151"/>
    </row>
  </sheetData>
  <sheetProtection password="CA55" sheet="1" objects="1" scenarios="1" formatCells="0"/>
  <mergeCells count="13">
    <mergeCell ref="D2:F2"/>
    <mergeCell ref="B2:C2"/>
    <mergeCell ref="B1:C1"/>
    <mergeCell ref="C82:C83"/>
    <mergeCell ref="B3:C3"/>
    <mergeCell ref="C4:C7"/>
    <mergeCell ref="B4:B7"/>
    <mergeCell ref="E6:E7"/>
    <mergeCell ref="D6:D7"/>
    <mergeCell ref="B8:B12"/>
    <mergeCell ref="B13:B16"/>
    <mergeCell ref="B25:B29"/>
    <mergeCell ref="B30:B33"/>
  </mergeCells>
  <phoneticPr fontId="0" type="noConversion"/>
  <dataValidations count="3">
    <dataValidation type="list" allowBlank="1" showInputMessage="1" showErrorMessage="1" sqref="F7" xr:uid="{00000000-0002-0000-0000-000000000000}">
      <formula1>$F$99:$F$102</formula1>
    </dataValidation>
    <dataValidation type="list" allowBlank="1" showInputMessage="1" showErrorMessage="1" sqref="D6:D7" xr:uid="{00000000-0002-0000-0000-000001000000}">
      <formula1>$H$96:$H$104</formula1>
    </dataValidation>
    <dataValidation type="list" allowBlank="1" showInputMessage="1" showErrorMessage="1" sqref="E6:E7" xr:uid="{00000000-0002-0000-0000-000002000000}">
      <formula1>$I$96:$I$104</formula1>
    </dataValidation>
  </dataValidations>
  <printOptions horizontalCentered="1"/>
  <pageMargins left="0.78740157480314965" right="0.39370078740157483" top="0.78740157480314965" bottom="0.78740157480314965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tabColor theme="9" tint="0.59999389629810485"/>
  </sheetPr>
  <dimension ref="A1:AC107"/>
  <sheetViews>
    <sheetView showGridLines="0" zoomScale="85" zoomScaleNormal="85" workbookViewId="0">
      <selection activeCell="G38" sqref="G38"/>
    </sheetView>
  </sheetViews>
  <sheetFormatPr defaultColWidth="9.140625" defaultRowHeight="12.75"/>
  <cols>
    <col min="1" max="1" width="2.7109375" style="311" customWidth="1"/>
    <col min="2" max="2" width="5.85546875" style="301" customWidth="1"/>
    <col min="3" max="3" width="64.140625" style="300" customWidth="1"/>
    <col min="4" max="4" width="17.140625" style="251" customWidth="1"/>
    <col min="5" max="5" width="16.28515625" style="251" customWidth="1"/>
    <col min="6" max="6" width="16.7109375" style="251" customWidth="1"/>
    <col min="7" max="7" width="16.5703125" style="250" customWidth="1"/>
    <col min="8" max="9" width="15.28515625" style="250" customWidth="1"/>
    <col min="10" max="10" width="14.5703125" style="250" customWidth="1"/>
    <col min="11" max="11" width="14.7109375" style="311" customWidth="1"/>
    <col min="12" max="12" width="15.42578125" style="311" customWidth="1"/>
    <col min="13" max="29" width="9.140625" style="311"/>
    <col min="30" max="16384" width="9.140625" style="251"/>
  </cols>
  <sheetData>
    <row r="1" spans="1:29" s="311" customFormat="1" ht="15" customHeight="1">
      <c r="B1" s="312"/>
      <c r="C1" s="313"/>
      <c r="G1" s="314" t="s">
        <v>347</v>
      </c>
    </row>
    <row r="2" spans="1:29">
      <c r="B2" s="552" t="s">
        <v>247</v>
      </c>
      <c r="C2" s="553"/>
      <c r="D2" s="554" t="s">
        <v>248</v>
      </c>
      <c r="E2" s="554"/>
      <c r="F2" s="554"/>
      <c r="G2" s="563" t="s">
        <v>249</v>
      </c>
      <c r="H2" s="564"/>
      <c r="I2" s="564"/>
      <c r="J2" s="564"/>
      <c r="K2" s="564"/>
      <c r="L2" s="565"/>
    </row>
    <row r="3" spans="1:29" s="311" customFormat="1" ht="7.5" customHeight="1">
      <c r="B3" s="312"/>
      <c r="C3" s="312"/>
      <c r="D3" s="312"/>
      <c r="E3" s="312"/>
      <c r="F3" s="312"/>
    </row>
    <row r="4" spans="1:29" ht="12" customHeight="1">
      <c r="B4" s="560" t="str">
        <f>'1_RZIS_kalkulacyjny'!D2</f>
        <v>wpisz tu nazwę firmy w akuszu 1</v>
      </c>
      <c r="C4" s="561"/>
      <c r="D4" s="561"/>
      <c r="E4" s="561"/>
      <c r="F4" s="561"/>
      <c r="G4" s="561"/>
      <c r="H4" s="561"/>
      <c r="I4" s="561"/>
      <c r="J4" s="561"/>
      <c r="K4" s="561"/>
      <c r="L4" s="562"/>
    </row>
    <row r="5" spans="1:29" ht="14.25" customHeight="1">
      <c r="B5" s="557" t="s">
        <v>0</v>
      </c>
      <c r="C5" s="557" t="s">
        <v>1</v>
      </c>
      <c r="D5" s="252" t="s">
        <v>2</v>
      </c>
      <c r="E5" s="252" t="s">
        <v>2</v>
      </c>
      <c r="F5" s="253" t="s">
        <v>3</v>
      </c>
      <c r="G5" s="566" t="s">
        <v>49</v>
      </c>
      <c r="H5" s="567"/>
      <c r="I5" s="567"/>
      <c r="J5" s="567"/>
      <c r="K5" s="567"/>
      <c r="L5" s="568"/>
    </row>
    <row r="6" spans="1:29" ht="12.6" customHeight="1">
      <c r="B6" s="558"/>
      <c r="C6" s="558"/>
      <c r="D6" s="555">
        <f>'1_RZIS_kalkulacyjny'!D6</f>
        <v>2023</v>
      </c>
      <c r="E6" s="555">
        <f>'1_RZIS_kalkulacyjny'!E6</f>
        <v>2024</v>
      </c>
      <c r="F6" s="254">
        <f>'1_RZIS_kalkulacyjny'!F6</f>
        <v>2025</v>
      </c>
      <c r="G6" s="255">
        <f>VLOOKUP(G7,L92:N96,3,FALSE)</f>
        <v>2025</v>
      </c>
      <c r="H6" s="551">
        <f>G6+1</f>
        <v>2026</v>
      </c>
      <c r="I6" s="551">
        <f>H6+1</f>
        <v>2027</v>
      </c>
      <c r="J6" s="551">
        <f>I6+1</f>
        <v>2028</v>
      </c>
      <c r="K6" s="551">
        <f>J6+1</f>
        <v>2029</v>
      </c>
      <c r="L6" s="551">
        <f>K6+1</f>
        <v>2030</v>
      </c>
    </row>
    <row r="7" spans="1:29" ht="13.5" customHeight="1">
      <c r="B7" s="558"/>
      <c r="C7" s="558"/>
      <c r="D7" s="556"/>
      <c r="E7" s="556"/>
      <c r="F7" s="256" t="str">
        <f>'1_RZIS_kalkulacyjny'!F7</f>
        <v>styczeń-marzec</v>
      </c>
      <c r="G7" s="257" t="str">
        <f>L104</f>
        <v>kwiecień-grudzień</v>
      </c>
      <c r="H7" s="551"/>
      <c r="I7" s="551"/>
      <c r="J7" s="551"/>
      <c r="K7" s="551"/>
      <c r="L7" s="551"/>
    </row>
    <row r="8" spans="1:29" ht="14.25" customHeight="1">
      <c r="B8" s="559"/>
      <c r="C8" s="258" t="s">
        <v>245</v>
      </c>
      <c r="D8" s="259">
        <f>'1_RZIS_kalkulacyjny'!D3*30</f>
        <v>360</v>
      </c>
      <c r="E8" s="259">
        <f>'1_RZIS_kalkulacyjny'!E3*30</f>
        <v>360</v>
      </c>
      <c r="F8" s="259">
        <f>'1_RZIS_kalkulacyjny'!F3*30</f>
        <v>360</v>
      </c>
      <c r="G8" s="257">
        <f>VLOOKUP(G7,L92:N96,2,FALSE)</f>
        <v>270</v>
      </c>
      <c r="H8" s="260">
        <v>360</v>
      </c>
      <c r="I8" s="260">
        <v>360</v>
      </c>
      <c r="J8" s="260">
        <v>360</v>
      </c>
      <c r="K8" s="260">
        <v>360</v>
      </c>
      <c r="L8" s="260">
        <v>360</v>
      </c>
    </row>
    <row r="9" spans="1:29" ht="13.5" customHeight="1">
      <c r="B9" s="261">
        <v>1</v>
      </c>
      <c r="C9" s="262" t="s">
        <v>304</v>
      </c>
      <c r="D9" s="263">
        <f>'1_RZIS_kalkulacyjny'!D8</f>
        <v>0</v>
      </c>
      <c r="E9" s="263">
        <f>'1_RZIS_kalkulacyjny'!E8</f>
        <v>0</v>
      </c>
      <c r="F9" s="263">
        <f>'1_RZIS_kalkulacyjny'!F8</f>
        <v>0</v>
      </c>
      <c r="G9" s="264">
        <f t="shared" ref="G9:L9" si="0">G10+G13</f>
        <v>0</v>
      </c>
      <c r="H9" s="264">
        <f t="shared" si="0"/>
        <v>0</v>
      </c>
      <c r="I9" s="264">
        <f t="shared" si="0"/>
        <v>0</v>
      </c>
      <c r="J9" s="264">
        <f t="shared" si="0"/>
        <v>0</v>
      </c>
      <c r="K9" s="264">
        <f t="shared" si="0"/>
        <v>0</v>
      </c>
      <c r="L9" s="264">
        <f t="shared" si="0"/>
        <v>0</v>
      </c>
    </row>
    <row r="10" spans="1:29" ht="14.25" customHeight="1">
      <c r="B10" s="261" t="s">
        <v>4</v>
      </c>
      <c r="C10" s="262" t="s">
        <v>244</v>
      </c>
      <c r="D10" s="263">
        <f>'1_RZIS_kalkulacyjny'!D11</f>
        <v>0</v>
      </c>
      <c r="E10" s="263">
        <f>'1_RZIS_kalkulacyjny'!E11</f>
        <v>0</v>
      </c>
      <c r="F10" s="263">
        <f>'1_RZIS_kalkulacyjny'!F11</f>
        <v>0</v>
      </c>
      <c r="G10" s="264">
        <f t="shared" ref="G10:L10" si="1">G11+G12</f>
        <v>0</v>
      </c>
      <c r="H10" s="264">
        <f t="shared" si="1"/>
        <v>0</v>
      </c>
      <c r="I10" s="264">
        <f t="shared" si="1"/>
        <v>0</v>
      </c>
      <c r="J10" s="264">
        <f t="shared" si="1"/>
        <v>0</v>
      </c>
      <c r="K10" s="264">
        <f t="shared" si="1"/>
        <v>0</v>
      </c>
      <c r="L10" s="264">
        <f t="shared" si="1"/>
        <v>0</v>
      </c>
      <c r="M10" s="503"/>
    </row>
    <row r="11" spans="1:29" ht="14.25" customHeight="1">
      <c r="B11" s="261"/>
      <c r="C11" s="265" t="s">
        <v>337</v>
      </c>
      <c r="D11" s="263"/>
      <c r="E11" s="263"/>
      <c r="F11" s="263"/>
      <c r="G11" s="266">
        <v>0</v>
      </c>
      <c r="H11" s="266">
        <v>0</v>
      </c>
      <c r="I11" s="266">
        <v>0</v>
      </c>
      <c r="J11" s="266">
        <v>0</v>
      </c>
      <c r="K11" s="266">
        <v>0</v>
      </c>
      <c r="L11" s="266">
        <v>0</v>
      </c>
      <c r="M11" s="503"/>
    </row>
    <row r="12" spans="1:29" ht="14.25" customHeight="1">
      <c r="B12" s="261"/>
      <c r="C12" s="265" t="s">
        <v>338</v>
      </c>
      <c r="D12" s="263"/>
      <c r="E12" s="263"/>
      <c r="F12" s="263"/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503"/>
    </row>
    <row r="13" spans="1:29" ht="15" customHeight="1">
      <c r="B13" s="261" t="s">
        <v>5</v>
      </c>
      <c r="C13" s="262" t="s">
        <v>243</v>
      </c>
      <c r="D13" s="263">
        <f>'1_RZIS_kalkulacyjny'!D12</f>
        <v>0</v>
      </c>
      <c r="E13" s="263">
        <f>'1_RZIS_kalkulacyjny'!E12</f>
        <v>0</v>
      </c>
      <c r="F13" s="263">
        <f>'1_RZIS_kalkulacyjny'!F12</f>
        <v>0</v>
      </c>
      <c r="G13" s="267">
        <f t="shared" ref="G13:L13" si="2">G14+G15</f>
        <v>0</v>
      </c>
      <c r="H13" s="267">
        <f t="shared" si="2"/>
        <v>0</v>
      </c>
      <c r="I13" s="267">
        <f t="shared" si="2"/>
        <v>0</v>
      </c>
      <c r="J13" s="267">
        <f t="shared" si="2"/>
        <v>0</v>
      </c>
      <c r="K13" s="267">
        <f t="shared" si="2"/>
        <v>0</v>
      </c>
      <c r="L13" s="267">
        <f t="shared" si="2"/>
        <v>0</v>
      </c>
      <c r="M13" s="503"/>
    </row>
    <row r="14" spans="1:29" ht="15" customHeight="1">
      <c r="B14" s="261"/>
      <c r="C14" s="265" t="s">
        <v>337</v>
      </c>
      <c r="D14" s="263"/>
      <c r="E14" s="263"/>
      <c r="F14" s="263"/>
      <c r="G14" s="266">
        <v>0</v>
      </c>
      <c r="H14" s="266">
        <v>0</v>
      </c>
      <c r="I14" s="266">
        <v>0</v>
      </c>
      <c r="J14" s="266">
        <v>0</v>
      </c>
      <c r="K14" s="266">
        <v>0</v>
      </c>
      <c r="L14" s="266">
        <v>0</v>
      </c>
      <c r="M14" s="503"/>
    </row>
    <row r="15" spans="1:29" ht="15" customHeight="1">
      <c r="B15" s="261"/>
      <c r="C15" s="265" t="s">
        <v>338</v>
      </c>
      <c r="D15" s="263"/>
      <c r="E15" s="263"/>
      <c r="F15" s="263"/>
      <c r="G15" s="266">
        <v>0</v>
      </c>
      <c r="H15" s="266">
        <v>0</v>
      </c>
      <c r="I15" s="266">
        <v>0</v>
      </c>
      <c r="J15" s="266">
        <v>0</v>
      </c>
      <c r="K15" s="266">
        <v>0</v>
      </c>
      <c r="L15" s="266">
        <v>0</v>
      </c>
      <c r="M15" s="503"/>
    </row>
    <row r="16" spans="1:29" s="268" customFormat="1" ht="13.5" customHeight="1">
      <c r="A16" s="311"/>
      <c r="B16" s="261">
        <v>2</v>
      </c>
      <c r="C16" s="262" t="s">
        <v>6</v>
      </c>
      <c r="D16" s="263">
        <f>'1_RZIS_kalkulacyjny'!D25+'1_RZIS_kalkulacyjny'!D35+'1_RZIS_kalkulacyjny'!D52</f>
        <v>0</v>
      </c>
      <c r="E16" s="263">
        <f>'1_RZIS_kalkulacyjny'!E25+'1_RZIS_kalkulacyjny'!E35+'1_RZIS_kalkulacyjny'!E52</f>
        <v>0</v>
      </c>
      <c r="F16" s="263">
        <f>'1_RZIS_kalkulacyjny'!F25+'1_RZIS_kalkulacyjny'!F35+'1_RZIS_kalkulacyjny'!F52</f>
        <v>0</v>
      </c>
      <c r="G16" s="266">
        <v>0</v>
      </c>
      <c r="H16" s="266">
        <v>0</v>
      </c>
      <c r="I16" s="266">
        <v>0</v>
      </c>
      <c r="J16" s="266">
        <v>0</v>
      </c>
      <c r="K16" s="266">
        <v>0</v>
      </c>
      <c r="L16" s="266">
        <v>0</v>
      </c>
      <c r="M16" s="503"/>
      <c r="N16" s="311"/>
      <c r="O16" s="311"/>
      <c r="P16" s="311"/>
      <c r="Q16" s="311"/>
      <c r="R16" s="311"/>
      <c r="S16" s="311"/>
      <c r="T16" s="311"/>
      <c r="U16" s="311"/>
      <c r="V16" s="311"/>
      <c r="W16" s="311"/>
      <c r="X16" s="311"/>
      <c r="Y16" s="311"/>
      <c r="Z16" s="311"/>
      <c r="AA16" s="311"/>
      <c r="AB16" s="311"/>
      <c r="AC16" s="311"/>
    </row>
    <row r="17" spans="2:18" ht="12.75" customHeight="1">
      <c r="B17" s="331">
        <v>3</v>
      </c>
      <c r="C17" s="332" t="s">
        <v>7</v>
      </c>
      <c r="D17" s="333">
        <f t="shared" ref="D17:J17" si="3">D16+D13+D10</f>
        <v>0</v>
      </c>
      <c r="E17" s="333">
        <f t="shared" si="3"/>
        <v>0</v>
      </c>
      <c r="F17" s="333">
        <f t="shared" si="3"/>
        <v>0</v>
      </c>
      <c r="G17" s="333">
        <f t="shared" si="3"/>
        <v>0</v>
      </c>
      <c r="H17" s="333">
        <f t="shared" si="3"/>
        <v>0</v>
      </c>
      <c r="I17" s="333">
        <f t="shared" si="3"/>
        <v>0</v>
      </c>
      <c r="J17" s="333">
        <f t="shared" si="3"/>
        <v>0</v>
      </c>
      <c r="K17" s="333">
        <f>K16+K13+K10</f>
        <v>0</v>
      </c>
      <c r="L17" s="333">
        <f>L16+L13+L10</f>
        <v>0</v>
      </c>
    </row>
    <row r="18" spans="2:18" ht="15" customHeight="1">
      <c r="B18" s="269">
        <v>4</v>
      </c>
      <c r="C18" s="270" t="s">
        <v>117</v>
      </c>
      <c r="D18" s="263">
        <f>'1_RZIS_kalkulacyjny'!D16</f>
        <v>0</v>
      </c>
      <c r="E18" s="263">
        <f>'1_RZIS_kalkulacyjny'!E16</f>
        <v>0</v>
      </c>
      <c r="F18" s="263">
        <f>'1_RZIS_kalkulacyjny'!F16</f>
        <v>0</v>
      </c>
      <c r="G18" s="264">
        <f t="shared" ref="G18:L18" si="4">G13-(G13*G19)</f>
        <v>0</v>
      </c>
      <c r="H18" s="264">
        <f t="shared" si="4"/>
        <v>0</v>
      </c>
      <c r="I18" s="264">
        <f t="shared" si="4"/>
        <v>0</v>
      </c>
      <c r="J18" s="264">
        <f t="shared" si="4"/>
        <v>0</v>
      </c>
      <c r="K18" s="264">
        <f t="shared" si="4"/>
        <v>0</v>
      </c>
      <c r="L18" s="264">
        <f t="shared" si="4"/>
        <v>0</v>
      </c>
    </row>
    <row r="19" spans="2:18" ht="13.5" customHeight="1">
      <c r="B19" s="271"/>
      <c r="C19" s="272" t="s">
        <v>487</v>
      </c>
      <c r="D19" s="488">
        <f>IF(ISERROR((D13-D18)/D13),0,(D13-D18)/D13)</f>
        <v>0</v>
      </c>
      <c r="E19" s="488">
        <f>IF(ISERROR((E13-E18)/E13),0,(E13-E18)/E13)</f>
        <v>0</v>
      </c>
      <c r="F19" s="488">
        <f>IF(ISERROR((F13-F18)/F13),0,(F13-F18)/F13)</f>
        <v>0</v>
      </c>
      <c r="G19" s="489">
        <f t="shared" ref="G19:L19" si="5">F19</f>
        <v>0</v>
      </c>
      <c r="H19" s="489">
        <f t="shared" si="5"/>
        <v>0</v>
      </c>
      <c r="I19" s="489">
        <f t="shared" si="5"/>
        <v>0</v>
      </c>
      <c r="J19" s="489">
        <f t="shared" si="5"/>
        <v>0</v>
      </c>
      <c r="K19" s="489">
        <f t="shared" si="5"/>
        <v>0</v>
      </c>
      <c r="L19" s="489">
        <f t="shared" si="5"/>
        <v>0</v>
      </c>
      <c r="M19" s="315"/>
      <c r="N19" s="315"/>
      <c r="O19" s="315"/>
      <c r="P19" s="315"/>
    </row>
    <row r="20" spans="2:18" ht="14.25" customHeight="1">
      <c r="B20" s="269" t="s">
        <v>56</v>
      </c>
      <c r="C20" s="273" t="s">
        <v>289</v>
      </c>
      <c r="D20" s="263">
        <f>'1_RZIS_kalkulacyjny'!D15</f>
        <v>0</v>
      </c>
      <c r="E20" s="263">
        <f>'1_RZIS_kalkulacyjny'!E15</f>
        <v>0</v>
      </c>
      <c r="F20" s="263">
        <f>'1_RZIS_kalkulacyjny'!F15</f>
        <v>0</v>
      </c>
      <c r="G20" s="264">
        <f t="shared" ref="G20:L20" si="6">G10-(G10*G21)</f>
        <v>0</v>
      </c>
      <c r="H20" s="264">
        <f t="shared" si="6"/>
        <v>0</v>
      </c>
      <c r="I20" s="264">
        <f t="shared" si="6"/>
        <v>0</v>
      </c>
      <c r="J20" s="264">
        <f t="shared" si="6"/>
        <v>0</v>
      </c>
      <c r="K20" s="264">
        <f t="shared" si="6"/>
        <v>0</v>
      </c>
      <c r="L20" s="264">
        <f t="shared" si="6"/>
        <v>0</v>
      </c>
      <c r="M20" s="316"/>
      <c r="N20" s="316"/>
      <c r="O20" s="317"/>
      <c r="P20" s="317"/>
      <c r="Q20" s="317"/>
    </row>
    <row r="21" spans="2:18" ht="14.25" customHeight="1">
      <c r="B21" s="269"/>
      <c r="C21" s="272" t="s">
        <v>488</v>
      </c>
      <c r="D21" s="490">
        <f>IF(ISERROR((D10-D20)/D10),0,(D10-D20)/D10)</f>
        <v>0</v>
      </c>
      <c r="E21" s="490">
        <f>IF(ISERROR((E10-E20)/E10),0,(E10-E20)/E10)</f>
        <v>0</v>
      </c>
      <c r="F21" s="490">
        <f>IF(ISERROR((F10-F20)/F10),0,(F10-F20)/F10)</f>
        <v>0</v>
      </c>
      <c r="G21" s="491">
        <f t="shared" ref="G21:L21" si="7">F21</f>
        <v>0</v>
      </c>
      <c r="H21" s="491">
        <f t="shared" si="7"/>
        <v>0</v>
      </c>
      <c r="I21" s="491">
        <f t="shared" si="7"/>
        <v>0</v>
      </c>
      <c r="J21" s="491">
        <f t="shared" si="7"/>
        <v>0</v>
      </c>
      <c r="K21" s="491">
        <f t="shared" si="7"/>
        <v>0</v>
      </c>
      <c r="L21" s="491">
        <f t="shared" si="7"/>
        <v>0</v>
      </c>
      <c r="M21" s="316"/>
      <c r="N21" s="316"/>
      <c r="O21" s="317"/>
      <c r="P21" s="317"/>
      <c r="Q21" s="317"/>
    </row>
    <row r="22" spans="2:18" ht="18.75" customHeight="1">
      <c r="B22" s="269" t="s">
        <v>57</v>
      </c>
      <c r="C22" s="274" t="s">
        <v>288</v>
      </c>
      <c r="D22" s="263">
        <f>'1_RZIS_kalkulacyjny'!D18</f>
        <v>0</v>
      </c>
      <c r="E22" s="263">
        <f>'1_RZIS_kalkulacyjny'!E18</f>
        <v>0</v>
      </c>
      <c r="F22" s="263">
        <f>'1_RZIS_kalkulacyjny'!F18</f>
        <v>0</v>
      </c>
      <c r="G22" s="264">
        <f>G9*G23</f>
        <v>0</v>
      </c>
      <c r="H22" s="264">
        <f t="shared" ref="H22:L22" si="8">H9*H23</f>
        <v>0</v>
      </c>
      <c r="I22" s="264">
        <f t="shared" si="8"/>
        <v>0</v>
      </c>
      <c r="J22" s="264">
        <f t="shared" si="8"/>
        <v>0</v>
      </c>
      <c r="K22" s="264">
        <f t="shared" si="8"/>
        <v>0</v>
      </c>
      <c r="L22" s="264">
        <f t="shared" si="8"/>
        <v>0</v>
      </c>
      <c r="M22" s="316"/>
      <c r="N22" s="316"/>
      <c r="O22" s="317"/>
      <c r="P22" s="317"/>
      <c r="Q22" s="317"/>
    </row>
    <row r="23" spans="2:18" ht="14.25" customHeight="1">
      <c r="B23" s="269"/>
      <c r="C23" s="275" t="s">
        <v>299</v>
      </c>
      <c r="D23" s="490">
        <f>IF(ISERROR(D22/D9),0,D22/D9)</f>
        <v>0</v>
      </c>
      <c r="E23" s="490">
        <f>IF(ISERROR(E22/E9),0,E22/E9)</f>
        <v>0</v>
      </c>
      <c r="F23" s="490">
        <f>IF(ISERROR(F22/F9),0,F22/F9)</f>
        <v>0</v>
      </c>
      <c r="G23" s="491">
        <f t="shared" ref="G23:L23" si="9">F23</f>
        <v>0</v>
      </c>
      <c r="H23" s="491">
        <f t="shared" si="9"/>
        <v>0</v>
      </c>
      <c r="I23" s="491">
        <f t="shared" si="9"/>
        <v>0</v>
      </c>
      <c r="J23" s="491">
        <f t="shared" si="9"/>
        <v>0</v>
      </c>
      <c r="K23" s="491">
        <f t="shared" si="9"/>
        <v>0</v>
      </c>
      <c r="L23" s="491">
        <f t="shared" si="9"/>
        <v>0</v>
      </c>
      <c r="M23" s="316"/>
      <c r="N23" s="316"/>
      <c r="O23" s="317"/>
      <c r="P23" s="317"/>
      <c r="Q23" s="317"/>
    </row>
    <row r="24" spans="2:18" ht="14.25" customHeight="1">
      <c r="B24" s="269" t="s">
        <v>59</v>
      </c>
      <c r="C24" s="274" t="s">
        <v>275</v>
      </c>
      <c r="D24" s="263">
        <f>'1_RZIS_kalkulacyjny'!D19</f>
        <v>0</v>
      </c>
      <c r="E24" s="263">
        <f>'1_RZIS_kalkulacyjny'!E19</f>
        <v>0</v>
      </c>
      <c r="F24" s="263">
        <f>'1_RZIS_kalkulacyjny'!F19</f>
        <v>0</v>
      </c>
      <c r="G24" s="264">
        <f t="shared" ref="G24:L24" si="10">G17*G25</f>
        <v>0</v>
      </c>
      <c r="H24" s="264">
        <f t="shared" si="10"/>
        <v>0</v>
      </c>
      <c r="I24" s="264">
        <f t="shared" si="10"/>
        <v>0</v>
      </c>
      <c r="J24" s="264">
        <f t="shared" si="10"/>
        <v>0</v>
      </c>
      <c r="K24" s="264">
        <f t="shared" si="10"/>
        <v>0</v>
      </c>
      <c r="L24" s="264">
        <f t="shared" si="10"/>
        <v>0</v>
      </c>
      <c r="M24" s="316"/>
      <c r="N24" s="316"/>
      <c r="O24" s="317"/>
      <c r="P24" s="317"/>
      <c r="Q24" s="317"/>
    </row>
    <row r="25" spans="2:18" ht="14.25" customHeight="1">
      <c r="B25" s="487"/>
      <c r="C25" s="276" t="s">
        <v>298</v>
      </c>
      <c r="D25" s="490">
        <f>IF(ISERROR(D24/D17),0,D24/D17)</f>
        <v>0</v>
      </c>
      <c r="E25" s="490">
        <f>IF(ISERROR(E24/E17),0,E24/E17)</f>
        <v>0</v>
      </c>
      <c r="F25" s="490">
        <f>IF(ISERROR(F24/F17),0,F24/F17)</f>
        <v>0</v>
      </c>
      <c r="G25" s="494">
        <f t="shared" ref="G25:L25" si="11">F25</f>
        <v>0</v>
      </c>
      <c r="H25" s="494">
        <f t="shared" si="11"/>
        <v>0</v>
      </c>
      <c r="I25" s="494">
        <f t="shared" si="11"/>
        <v>0</v>
      </c>
      <c r="J25" s="494">
        <f t="shared" si="11"/>
        <v>0</v>
      </c>
      <c r="K25" s="494">
        <f t="shared" si="11"/>
        <v>0</v>
      </c>
      <c r="L25" s="494">
        <f t="shared" si="11"/>
        <v>0</v>
      </c>
      <c r="M25" s="316"/>
      <c r="N25" s="316"/>
      <c r="O25" s="317"/>
      <c r="P25" s="317"/>
      <c r="Q25" s="317"/>
    </row>
    <row r="26" spans="2:18" ht="13.5" customHeight="1">
      <c r="B26" s="334">
        <v>5</v>
      </c>
      <c r="C26" s="335" t="s">
        <v>307</v>
      </c>
      <c r="D26" s="336">
        <f t="shared" ref="D26:J26" si="12">D20+D22+D24</f>
        <v>0</v>
      </c>
      <c r="E26" s="336">
        <f t="shared" si="12"/>
        <v>0</v>
      </c>
      <c r="F26" s="336">
        <f t="shared" si="12"/>
        <v>0</v>
      </c>
      <c r="G26" s="336">
        <f t="shared" si="12"/>
        <v>0</v>
      </c>
      <c r="H26" s="336">
        <f t="shared" si="12"/>
        <v>0</v>
      </c>
      <c r="I26" s="336">
        <f t="shared" si="12"/>
        <v>0</v>
      </c>
      <c r="J26" s="336">
        <f t="shared" si="12"/>
        <v>0</v>
      </c>
      <c r="K26" s="336">
        <f>K20+K22+K24</f>
        <v>0</v>
      </c>
      <c r="L26" s="336">
        <f>L20+L22+L24</f>
        <v>0</v>
      </c>
      <c r="M26" s="316"/>
      <c r="N26" s="316"/>
      <c r="O26" s="317"/>
      <c r="P26" s="317"/>
      <c r="Q26" s="317"/>
    </row>
    <row r="27" spans="2:18" ht="14.25" customHeight="1">
      <c r="B27" s="277" t="s">
        <v>306</v>
      </c>
      <c r="C27" s="278" t="s">
        <v>308</v>
      </c>
      <c r="D27" s="279">
        <f>D28+D30+D32+D33+D31</f>
        <v>0</v>
      </c>
      <c r="E27" s="279">
        <f t="shared" ref="E27:J27" si="13">E28+E30+E32+E33+E31</f>
        <v>0</v>
      </c>
      <c r="F27" s="279">
        <f t="shared" si="13"/>
        <v>0</v>
      </c>
      <c r="G27" s="279">
        <f t="shared" si="13"/>
        <v>0</v>
      </c>
      <c r="H27" s="279">
        <f t="shared" si="13"/>
        <v>0</v>
      </c>
      <c r="I27" s="279">
        <f t="shared" si="13"/>
        <v>0</v>
      </c>
      <c r="J27" s="279">
        <f t="shared" si="13"/>
        <v>0</v>
      </c>
      <c r="K27" s="279">
        <f>K28+K30+K32+K33+K31</f>
        <v>0</v>
      </c>
      <c r="L27" s="279">
        <f>L28+L30+L32+L33+L31</f>
        <v>0</v>
      </c>
      <c r="M27" s="318"/>
      <c r="N27" s="318"/>
      <c r="O27" s="317"/>
      <c r="P27" s="317"/>
      <c r="Q27" s="317"/>
    </row>
    <row r="28" spans="2:18" ht="12.75" customHeight="1">
      <c r="B28" s="280" t="s">
        <v>291</v>
      </c>
      <c r="C28" s="281" t="s">
        <v>296</v>
      </c>
      <c r="D28" s="264">
        <f>'1_RZIS_kalkulacyjny'!D61</f>
        <v>0</v>
      </c>
      <c r="E28" s="264">
        <f>'1_RZIS_kalkulacyjny'!E61</f>
        <v>0</v>
      </c>
      <c r="F28" s="264">
        <f>'1_RZIS_kalkulacyjny'!F61</f>
        <v>0</v>
      </c>
      <c r="G28" s="264">
        <f t="shared" ref="G28:L28" si="14">G29*G10</f>
        <v>0</v>
      </c>
      <c r="H28" s="264">
        <f t="shared" si="14"/>
        <v>0</v>
      </c>
      <c r="I28" s="264">
        <f t="shared" si="14"/>
        <v>0</v>
      </c>
      <c r="J28" s="264">
        <f t="shared" si="14"/>
        <v>0</v>
      </c>
      <c r="K28" s="264">
        <f t="shared" si="14"/>
        <v>0</v>
      </c>
      <c r="L28" s="264">
        <f t="shared" si="14"/>
        <v>0</v>
      </c>
      <c r="M28" s="504"/>
      <c r="N28" s="504"/>
      <c r="O28" s="504"/>
      <c r="P28" s="504"/>
      <c r="Q28" s="319"/>
      <c r="R28" s="319"/>
    </row>
    <row r="29" spans="2:18" ht="12.75" customHeight="1">
      <c r="B29" s="282"/>
      <c r="C29" s="283" t="s">
        <v>489</v>
      </c>
      <c r="D29" s="492">
        <f>IF(ISERROR(D28/D10),0,D28/D10)</f>
        <v>0</v>
      </c>
      <c r="E29" s="492">
        <f>IF(ISERROR(E28/E10),0,E28/E10)</f>
        <v>0</v>
      </c>
      <c r="F29" s="492">
        <f>IF(ISERROR(F28/F10),0,F28/F10)</f>
        <v>0</v>
      </c>
      <c r="G29" s="493">
        <f t="shared" ref="G29:L29" si="15">F29</f>
        <v>0</v>
      </c>
      <c r="H29" s="493">
        <f t="shared" si="15"/>
        <v>0</v>
      </c>
      <c r="I29" s="493">
        <f t="shared" si="15"/>
        <v>0</v>
      </c>
      <c r="J29" s="493">
        <f t="shared" si="15"/>
        <v>0</v>
      </c>
      <c r="K29" s="493">
        <f t="shared" si="15"/>
        <v>0</v>
      </c>
      <c r="L29" s="493">
        <f t="shared" si="15"/>
        <v>0</v>
      </c>
      <c r="M29" s="315"/>
      <c r="N29" s="315"/>
      <c r="O29" s="315"/>
      <c r="P29" s="315"/>
      <c r="Q29" s="319"/>
      <c r="R29" s="319"/>
    </row>
    <row r="30" spans="2:18" ht="15" customHeight="1">
      <c r="B30" s="280" t="s">
        <v>292</v>
      </c>
      <c r="C30" s="284" t="s">
        <v>246</v>
      </c>
      <c r="D30" s="264">
        <f>'1_RZIS_kalkulacyjny'!D62</f>
        <v>0</v>
      </c>
      <c r="E30" s="264">
        <f>'1_RZIS_kalkulacyjny'!E62</f>
        <v>0</v>
      </c>
      <c r="F30" s="264">
        <f>'1_RZIS_kalkulacyjny'!F62</f>
        <v>0</v>
      </c>
      <c r="G30" s="266">
        <v>0</v>
      </c>
      <c r="H30" s="266">
        <v>0</v>
      </c>
      <c r="I30" s="266">
        <v>0</v>
      </c>
      <c r="J30" s="266">
        <v>0</v>
      </c>
      <c r="K30" s="266">
        <v>0</v>
      </c>
      <c r="L30" s="266">
        <v>0</v>
      </c>
      <c r="M30" s="504"/>
      <c r="N30" s="504"/>
      <c r="O30" s="504"/>
      <c r="P30" s="504"/>
    </row>
    <row r="31" spans="2:18" ht="13.9" customHeight="1">
      <c r="B31" s="280" t="s">
        <v>293</v>
      </c>
      <c r="C31" s="284" t="s">
        <v>10</v>
      </c>
      <c r="D31" s="285">
        <f>'1_RZIS_kalkulacyjny'!D60</f>
        <v>0</v>
      </c>
      <c r="E31" s="285">
        <f>'1_RZIS_kalkulacyjny'!E60</f>
        <v>0</v>
      </c>
      <c r="F31" s="285">
        <f>'1_RZIS_kalkulacyjny'!F60</f>
        <v>0</v>
      </c>
      <c r="G31" s="264">
        <f>'4_aktywa trwałe_prognoza'!G28+'4_aktywa trwałe_prognoza'!G18</f>
        <v>0</v>
      </c>
      <c r="H31" s="264">
        <f>'4_aktywa trwałe_prognoza'!H28+'4_aktywa trwałe_prognoza'!H18</f>
        <v>0</v>
      </c>
      <c r="I31" s="264">
        <f>'4_aktywa trwałe_prognoza'!I28+'4_aktywa trwałe_prognoza'!I18</f>
        <v>0</v>
      </c>
      <c r="J31" s="264">
        <f>'4_aktywa trwałe_prognoza'!J28+'4_aktywa trwałe_prognoza'!J18</f>
        <v>0</v>
      </c>
      <c r="K31" s="264">
        <f>'4_aktywa trwałe_prognoza'!K28+'4_aktywa trwałe_prognoza'!K18</f>
        <v>0</v>
      </c>
      <c r="L31" s="264">
        <f>'4_aktywa trwałe_prognoza'!L28+'4_aktywa trwałe_prognoza'!L18</f>
        <v>0</v>
      </c>
      <c r="M31" s="317"/>
    </row>
    <row r="32" spans="2:18" ht="13.15" customHeight="1">
      <c r="B32" s="280" t="s">
        <v>297</v>
      </c>
      <c r="C32" s="286" t="s">
        <v>290</v>
      </c>
      <c r="D32" s="285">
        <f>'1_RZIS_kalkulacyjny'!D63</f>
        <v>0</v>
      </c>
      <c r="E32" s="285">
        <f>'1_RZIS_kalkulacyjny'!E63</f>
        <v>0</v>
      </c>
      <c r="F32" s="285">
        <f>'1_RZIS_kalkulacyjny'!F63</f>
        <v>0</v>
      </c>
      <c r="G32" s="266">
        <v>0</v>
      </c>
      <c r="H32" s="266">
        <v>0</v>
      </c>
      <c r="I32" s="266">
        <v>0</v>
      </c>
      <c r="J32" s="266">
        <v>0</v>
      </c>
      <c r="K32" s="266">
        <v>0</v>
      </c>
      <c r="L32" s="266">
        <v>0</v>
      </c>
      <c r="M32" s="504"/>
      <c r="N32" s="504"/>
      <c r="O32" s="504"/>
      <c r="P32" s="504"/>
    </row>
    <row r="33" spans="2:16" ht="15.6" customHeight="1">
      <c r="B33" s="280" t="s">
        <v>300</v>
      </c>
      <c r="C33" s="287" t="s">
        <v>303</v>
      </c>
      <c r="D33" s="285">
        <f t="shared" ref="D33:J33" si="16">D26-D28-D30-D31-D32</f>
        <v>0</v>
      </c>
      <c r="E33" s="285">
        <f t="shared" si="16"/>
        <v>0</v>
      </c>
      <c r="F33" s="285">
        <f t="shared" si="16"/>
        <v>0</v>
      </c>
      <c r="G33" s="288">
        <f t="shared" si="16"/>
        <v>0</v>
      </c>
      <c r="H33" s="288">
        <f t="shared" si="16"/>
        <v>0</v>
      </c>
      <c r="I33" s="288">
        <f t="shared" si="16"/>
        <v>0</v>
      </c>
      <c r="J33" s="288">
        <f t="shared" si="16"/>
        <v>0</v>
      </c>
      <c r="K33" s="288">
        <f>K26-K28-K30-K31-K32</f>
        <v>0</v>
      </c>
      <c r="L33" s="288">
        <f>L26-L28-L30-L31-L32</f>
        <v>0</v>
      </c>
      <c r="M33" s="504"/>
      <c r="N33" s="504"/>
      <c r="O33" s="504"/>
      <c r="P33" s="504"/>
    </row>
    <row r="34" spans="2:16" ht="14.45" customHeight="1">
      <c r="B34" s="289"/>
      <c r="C34" s="290" t="s">
        <v>490</v>
      </c>
      <c r="D34" s="488">
        <f t="shared" ref="D34:J34" si="17">IF(ISERROR(D33/D26),0,D33/D26)</f>
        <v>0</v>
      </c>
      <c r="E34" s="488">
        <f t="shared" si="17"/>
        <v>0</v>
      </c>
      <c r="F34" s="488">
        <f t="shared" si="17"/>
        <v>0</v>
      </c>
      <c r="G34" s="495">
        <f t="shared" si="17"/>
        <v>0</v>
      </c>
      <c r="H34" s="495">
        <f t="shared" si="17"/>
        <v>0</v>
      </c>
      <c r="I34" s="495">
        <f t="shared" si="17"/>
        <v>0</v>
      </c>
      <c r="J34" s="495">
        <f t="shared" si="17"/>
        <v>0</v>
      </c>
      <c r="K34" s="495">
        <f>IF(ISERROR(K33/K26),0,K33/K26)</f>
        <v>0</v>
      </c>
      <c r="L34" s="495">
        <f>IF(ISERROR(L33/L26),0,L33/L26)</f>
        <v>0</v>
      </c>
    </row>
    <row r="35" spans="2:16" ht="14.25" customHeight="1">
      <c r="B35" s="280">
        <v>6</v>
      </c>
      <c r="C35" s="284" t="s">
        <v>72</v>
      </c>
      <c r="D35" s="285">
        <f>'1_RZIS_kalkulacyjny'!D45</f>
        <v>0</v>
      </c>
      <c r="E35" s="285">
        <f>'1_RZIS_kalkulacyjny'!E45</f>
        <v>0</v>
      </c>
      <c r="F35" s="285">
        <f>'1_RZIS_kalkulacyjny'!F45</f>
        <v>0</v>
      </c>
      <c r="G35" s="291">
        <v>0</v>
      </c>
      <c r="H35" s="266">
        <v>0</v>
      </c>
      <c r="I35" s="291">
        <v>0</v>
      </c>
      <c r="J35" s="291">
        <v>0</v>
      </c>
      <c r="K35" s="291">
        <v>0</v>
      </c>
      <c r="L35" s="291">
        <v>0</v>
      </c>
      <c r="M35" s="316"/>
      <c r="N35" s="316"/>
      <c r="O35" s="316"/>
      <c r="P35" s="316"/>
    </row>
    <row r="36" spans="2:16" ht="16.149999999999999" customHeight="1">
      <c r="B36" s="292">
        <v>7</v>
      </c>
      <c r="C36" s="293" t="s">
        <v>478</v>
      </c>
      <c r="D36" s="285">
        <f>'1_RZIS_kalkulacyjny'!D30+'1_RZIS_kalkulacyjny'!D47+'1_RZIS_kalkulacyjny'!D48+'1_RZIS_kalkulacyjny'!D49+'1_RZIS_kalkulacyjny'!D53</f>
        <v>0</v>
      </c>
      <c r="E36" s="285">
        <f>'1_RZIS_kalkulacyjny'!E30+'1_RZIS_kalkulacyjny'!E47+'1_RZIS_kalkulacyjny'!E48+'1_RZIS_kalkulacyjny'!E49+'1_RZIS_kalkulacyjny'!E53</f>
        <v>0</v>
      </c>
      <c r="F36" s="285">
        <f>'1_RZIS_kalkulacyjny'!F30+'1_RZIS_kalkulacyjny'!F47+'1_RZIS_kalkulacyjny'!F48+'1_RZIS_kalkulacyjny'!F49+'1_RZIS_kalkulacyjny'!F53</f>
        <v>0</v>
      </c>
      <c r="G36" s="294">
        <f t="shared" ref="G36:L36" si="18">F36</f>
        <v>0</v>
      </c>
      <c r="H36" s="294">
        <f t="shared" si="18"/>
        <v>0</v>
      </c>
      <c r="I36" s="294">
        <f t="shared" si="18"/>
        <v>0</v>
      </c>
      <c r="J36" s="294">
        <f t="shared" si="18"/>
        <v>0</v>
      </c>
      <c r="K36" s="294">
        <f t="shared" si="18"/>
        <v>0</v>
      </c>
      <c r="L36" s="294">
        <f t="shared" si="18"/>
        <v>0</v>
      </c>
      <c r="M36" s="504"/>
      <c r="N36" s="504"/>
      <c r="O36" s="504"/>
      <c r="P36" s="504"/>
    </row>
    <row r="37" spans="2:16" ht="14.25" customHeight="1">
      <c r="B37" s="295">
        <v>8</v>
      </c>
      <c r="C37" s="296" t="s">
        <v>494</v>
      </c>
      <c r="D37" s="297">
        <f>D18+D26+D35+D36</f>
        <v>0</v>
      </c>
      <c r="E37" s="297">
        <f>E18+E26+E35+E36</f>
        <v>0</v>
      </c>
      <c r="F37" s="297">
        <f>F18+F26+F35+F36</f>
        <v>0</v>
      </c>
      <c r="G37" s="297">
        <f t="shared" ref="G37:L37" si="19">G18+G27+G35+G36</f>
        <v>0</v>
      </c>
      <c r="H37" s="297">
        <f t="shared" si="19"/>
        <v>0</v>
      </c>
      <c r="I37" s="297">
        <f t="shared" si="19"/>
        <v>0</v>
      </c>
      <c r="J37" s="297">
        <f t="shared" si="19"/>
        <v>0</v>
      </c>
      <c r="K37" s="297">
        <f t="shared" si="19"/>
        <v>0</v>
      </c>
      <c r="L37" s="297">
        <f t="shared" si="19"/>
        <v>0</v>
      </c>
    </row>
    <row r="38" spans="2:16" ht="14.25" customHeight="1">
      <c r="B38" s="295">
        <v>9</v>
      </c>
      <c r="C38" s="298" t="s">
        <v>295</v>
      </c>
      <c r="D38" s="297">
        <f t="shared" ref="D38:J38" si="20">D17-D37</f>
        <v>0</v>
      </c>
      <c r="E38" s="297">
        <f t="shared" si="20"/>
        <v>0</v>
      </c>
      <c r="F38" s="297">
        <f t="shared" si="20"/>
        <v>0</v>
      </c>
      <c r="G38" s="297">
        <f t="shared" si="20"/>
        <v>0</v>
      </c>
      <c r="H38" s="297">
        <f t="shared" si="20"/>
        <v>0</v>
      </c>
      <c r="I38" s="297">
        <f t="shared" si="20"/>
        <v>0</v>
      </c>
      <c r="J38" s="297">
        <f t="shared" si="20"/>
        <v>0</v>
      </c>
      <c r="K38" s="297">
        <f>K17-K37</f>
        <v>0</v>
      </c>
      <c r="L38" s="297">
        <f>L17-L37</f>
        <v>0</v>
      </c>
    </row>
    <row r="39" spans="2:16" ht="14.45" customHeight="1">
      <c r="B39" s="261">
        <v>10</v>
      </c>
      <c r="C39" s="286" t="s">
        <v>11</v>
      </c>
      <c r="D39" s="285">
        <f>'1_RZIS_kalkulacyjny'!D55+'1_RZIS_kalkulacyjny'!D56</f>
        <v>0</v>
      </c>
      <c r="E39" s="285">
        <f>'1_RZIS_kalkulacyjny'!E55+'1_RZIS_kalkulacyjny'!E56</f>
        <v>0</v>
      </c>
      <c r="F39" s="285">
        <f>'1_RZIS_kalkulacyjny'!F55+'1_RZIS_kalkulacyjny'!F56</f>
        <v>0</v>
      </c>
      <c r="G39" s="288">
        <f t="shared" ref="G39:L39" si="21">IF(G38&gt;0,G38*0.19,0)</f>
        <v>0</v>
      </c>
      <c r="H39" s="288">
        <f t="shared" si="21"/>
        <v>0</v>
      </c>
      <c r="I39" s="288">
        <f t="shared" si="21"/>
        <v>0</v>
      </c>
      <c r="J39" s="288">
        <f t="shared" si="21"/>
        <v>0</v>
      </c>
      <c r="K39" s="288">
        <f t="shared" si="21"/>
        <v>0</v>
      </c>
      <c r="L39" s="288">
        <f t="shared" si="21"/>
        <v>0</v>
      </c>
    </row>
    <row r="40" spans="2:16" ht="12" customHeight="1">
      <c r="B40" s="295">
        <v>11</v>
      </c>
      <c r="C40" s="299" t="s">
        <v>294</v>
      </c>
      <c r="D40" s="297">
        <f t="shared" ref="D40:J40" si="22">D38-D39</f>
        <v>0</v>
      </c>
      <c r="E40" s="297">
        <f t="shared" si="22"/>
        <v>0</v>
      </c>
      <c r="F40" s="297">
        <f t="shared" si="22"/>
        <v>0</v>
      </c>
      <c r="G40" s="297">
        <f t="shared" si="22"/>
        <v>0</v>
      </c>
      <c r="H40" s="297">
        <f t="shared" si="22"/>
        <v>0</v>
      </c>
      <c r="I40" s="297">
        <f t="shared" si="22"/>
        <v>0</v>
      </c>
      <c r="J40" s="297">
        <f t="shared" si="22"/>
        <v>0</v>
      </c>
      <c r="K40" s="297">
        <f>K38-K39</f>
        <v>0</v>
      </c>
      <c r="L40" s="297">
        <f>L38-L39</f>
        <v>0</v>
      </c>
    </row>
    <row r="41" spans="2:16" s="311" customFormat="1" ht="13.5" customHeight="1"/>
    <row r="42" spans="2:16" s="311" customFormat="1" ht="15" customHeight="1"/>
    <row r="43" spans="2:16" s="311" customFormat="1" ht="17.25" customHeight="1">
      <c r="D43" s="328"/>
    </row>
    <row r="44" spans="2:16" s="311" customFormat="1" ht="15" customHeight="1">
      <c r="B44" s="312"/>
      <c r="C44" s="313"/>
      <c r="H44" s="328"/>
    </row>
    <row r="45" spans="2:16" s="311" customFormat="1" ht="14.25" customHeight="1">
      <c r="B45" s="312"/>
      <c r="C45" s="313"/>
      <c r="H45" s="328"/>
    </row>
    <row r="46" spans="2:16" s="311" customFormat="1">
      <c r="B46" s="312"/>
      <c r="C46" s="313"/>
      <c r="H46" s="328"/>
    </row>
    <row r="47" spans="2:16" s="311" customFormat="1">
      <c r="B47" s="312"/>
      <c r="C47" s="313"/>
      <c r="H47" s="328"/>
    </row>
    <row r="48" spans="2:16" s="311" customFormat="1">
      <c r="B48" s="312"/>
      <c r="C48" s="313"/>
      <c r="H48" s="328"/>
    </row>
    <row r="49" spans="2:8" s="311" customFormat="1" ht="15.75" customHeight="1">
      <c r="B49" s="312"/>
      <c r="C49" s="313"/>
      <c r="H49" s="328"/>
    </row>
    <row r="50" spans="2:8" s="311" customFormat="1" ht="15.75" customHeight="1">
      <c r="B50" s="312"/>
      <c r="C50" s="313"/>
      <c r="H50" s="328"/>
    </row>
    <row r="51" spans="2:8" s="311" customFormat="1" ht="13.5" customHeight="1">
      <c r="B51" s="312"/>
      <c r="C51" s="313"/>
      <c r="H51" s="328"/>
    </row>
    <row r="52" spans="2:8" s="311" customFormat="1" ht="13.5" customHeight="1">
      <c r="B52" s="312"/>
      <c r="C52" s="313"/>
      <c r="H52" s="328"/>
    </row>
    <row r="53" spans="2:8" s="311" customFormat="1" ht="12.75" customHeight="1">
      <c r="B53" s="312"/>
      <c r="C53" s="313"/>
      <c r="H53" s="328"/>
    </row>
    <row r="54" spans="2:8" s="311" customFormat="1" ht="11.25" customHeight="1">
      <c r="B54" s="312"/>
      <c r="C54" s="313"/>
      <c r="H54" s="328"/>
    </row>
    <row r="55" spans="2:8" s="311" customFormat="1" ht="21" customHeight="1">
      <c r="B55" s="312"/>
      <c r="C55" s="313"/>
    </row>
    <row r="56" spans="2:8" s="311" customFormat="1" ht="22.5" customHeight="1">
      <c r="B56" s="312"/>
      <c r="C56" s="313"/>
    </row>
    <row r="57" spans="2:8" s="311" customFormat="1" ht="21.75" customHeight="1">
      <c r="B57" s="312"/>
      <c r="C57" s="313"/>
    </row>
    <row r="58" spans="2:8" s="311" customFormat="1" ht="22.5" customHeight="1">
      <c r="B58" s="312"/>
      <c r="C58" s="313"/>
    </row>
    <row r="59" spans="2:8" s="311" customFormat="1" ht="29.25" customHeight="1">
      <c r="B59" s="312"/>
      <c r="C59" s="313"/>
    </row>
    <row r="60" spans="2:8" s="311" customFormat="1">
      <c r="B60" s="312"/>
      <c r="C60" s="313"/>
    </row>
    <row r="61" spans="2:8" s="311" customFormat="1">
      <c r="B61" s="329"/>
      <c r="C61" s="313"/>
    </row>
    <row r="62" spans="2:8" s="311" customFormat="1">
      <c r="B62" s="330"/>
      <c r="C62" s="313"/>
    </row>
    <row r="63" spans="2:8" s="311" customFormat="1">
      <c r="B63" s="312"/>
      <c r="C63" s="313"/>
    </row>
    <row r="64" spans="2:8" s="311" customFormat="1">
      <c r="B64" s="312"/>
      <c r="C64" s="313"/>
    </row>
    <row r="65" spans="2:3" s="311" customFormat="1">
      <c r="B65" s="312"/>
      <c r="C65" s="313"/>
    </row>
    <row r="66" spans="2:3" s="311" customFormat="1">
      <c r="B66" s="312"/>
      <c r="C66" s="313"/>
    </row>
    <row r="67" spans="2:3" s="311" customFormat="1">
      <c r="B67" s="312"/>
      <c r="C67" s="313"/>
    </row>
    <row r="68" spans="2:3" s="311" customFormat="1">
      <c r="B68" s="312"/>
      <c r="C68" s="313"/>
    </row>
    <row r="69" spans="2:3" s="311" customFormat="1">
      <c r="B69" s="312"/>
      <c r="C69" s="313"/>
    </row>
    <row r="70" spans="2:3" s="311" customFormat="1">
      <c r="B70" s="312"/>
      <c r="C70" s="313"/>
    </row>
    <row r="71" spans="2:3" s="311" customFormat="1">
      <c r="B71" s="312"/>
      <c r="C71" s="313"/>
    </row>
    <row r="72" spans="2:3" s="311" customFormat="1">
      <c r="B72" s="312"/>
      <c r="C72" s="313"/>
    </row>
    <row r="73" spans="2:3" s="311" customFormat="1">
      <c r="B73" s="312"/>
      <c r="C73" s="313"/>
    </row>
    <row r="74" spans="2:3" s="311" customFormat="1">
      <c r="B74" s="312"/>
      <c r="C74" s="313"/>
    </row>
    <row r="75" spans="2:3" s="311" customFormat="1">
      <c r="B75" s="312"/>
      <c r="C75" s="313"/>
    </row>
    <row r="76" spans="2:3" s="311" customFormat="1">
      <c r="B76" s="312"/>
      <c r="C76" s="313"/>
    </row>
    <row r="77" spans="2:3" s="311" customFormat="1">
      <c r="B77" s="312"/>
      <c r="C77" s="313"/>
    </row>
    <row r="78" spans="2:3" s="311" customFormat="1">
      <c r="B78" s="312"/>
      <c r="C78" s="313"/>
    </row>
    <row r="79" spans="2:3" s="311" customFormat="1">
      <c r="B79" s="312"/>
      <c r="C79" s="313"/>
    </row>
    <row r="88" spans="4:18" hidden="1"/>
    <row r="89" spans="4:18" ht="15" hidden="1">
      <c r="D89" s="302"/>
      <c r="E89" s="303">
        <v>0</v>
      </c>
      <c r="F89" s="303" t="s">
        <v>12</v>
      </c>
      <c r="G89" s="303" t="s">
        <v>12</v>
      </c>
      <c r="H89" s="302"/>
      <c r="I89" s="302"/>
      <c r="J89" s="302"/>
      <c r="K89" s="320"/>
      <c r="L89" s="320"/>
      <c r="M89" s="320"/>
      <c r="N89" s="320"/>
      <c r="O89" s="320"/>
      <c r="P89" s="320"/>
      <c r="Q89" s="320"/>
      <c r="R89" s="320"/>
    </row>
    <row r="90" spans="4:18" ht="15" hidden="1">
      <c r="D90"/>
      <c r="E90" s="304">
        <v>30</v>
      </c>
      <c r="F90" s="304">
        <v>2012</v>
      </c>
      <c r="G90" s="304">
        <v>2013</v>
      </c>
      <c r="H90" s="305" t="s">
        <v>13</v>
      </c>
      <c r="I90" s="306">
        <v>1</v>
      </c>
      <c r="J90"/>
      <c r="K90" s="320"/>
      <c r="L90" s="320"/>
      <c r="M90" s="320"/>
      <c r="N90" s="320"/>
      <c r="O90" s="320"/>
      <c r="P90" s="320"/>
      <c r="Q90" s="320"/>
      <c r="R90" s="320"/>
    </row>
    <row r="91" spans="4:18" ht="15" hidden="1">
      <c r="D91"/>
      <c r="E91" s="304">
        <v>60</v>
      </c>
      <c r="F91" s="304">
        <v>2013</v>
      </c>
      <c r="G91" s="304">
        <v>2014</v>
      </c>
      <c r="H91" s="304" t="s">
        <v>18</v>
      </c>
      <c r="I91" s="306">
        <v>2</v>
      </c>
      <c r="J91"/>
      <c r="K91" s="320"/>
      <c r="L91" s="320"/>
      <c r="M91" s="320"/>
      <c r="N91" s="320"/>
      <c r="O91" s="320"/>
      <c r="P91" s="320"/>
      <c r="Q91" s="320"/>
      <c r="R91" s="320"/>
    </row>
    <row r="92" spans="4:18" ht="15" hidden="1">
      <c r="D92"/>
      <c r="E92" s="304">
        <v>90</v>
      </c>
      <c r="F92" s="304">
        <v>2014</v>
      </c>
      <c r="G92" s="304">
        <v>2015</v>
      </c>
      <c r="H92" s="304" t="s">
        <v>19</v>
      </c>
      <c r="I92" s="306">
        <v>3</v>
      </c>
      <c r="J92" s="307">
        <f>VLOOKUP(F7,H90:I93,2,FALSE)</f>
        <v>1</v>
      </c>
      <c r="K92" s="321">
        <v>1</v>
      </c>
      <c r="L92" s="165" t="s">
        <v>14</v>
      </c>
      <c r="M92" s="320">
        <v>270</v>
      </c>
      <c r="N92" s="322">
        <f>F6</f>
        <v>2025</v>
      </c>
      <c r="O92" s="320"/>
      <c r="P92" s="320"/>
      <c r="Q92" s="320"/>
      <c r="R92" s="320"/>
    </row>
    <row r="93" spans="4:18" ht="15" hidden="1">
      <c r="D93"/>
      <c r="E93" s="304">
        <v>120</v>
      </c>
      <c r="F93" s="304">
        <v>2015</v>
      </c>
      <c r="G93" s="304">
        <v>2016</v>
      </c>
      <c r="H93" s="308" t="s">
        <v>17</v>
      </c>
      <c r="I93" s="306">
        <v>4</v>
      </c>
      <c r="J93" s="309"/>
      <c r="K93" s="321">
        <v>2</v>
      </c>
      <c r="L93" s="323" t="s">
        <v>15</v>
      </c>
      <c r="M93" s="320">
        <v>180</v>
      </c>
      <c r="N93" s="322">
        <f>N92</f>
        <v>2025</v>
      </c>
      <c r="O93" s="320"/>
      <c r="P93" s="320"/>
      <c r="Q93" s="320"/>
      <c r="R93" s="320"/>
    </row>
    <row r="94" spans="4:18" ht="30" hidden="1">
      <c r="D94"/>
      <c r="E94" s="304">
        <v>150</v>
      </c>
      <c r="F94" s="304">
        <v>2016</v>
      </c>
      <c r="G94"/>
      <c r="H94"/>
      <c r="I94"/>
      <c r="J94" s="309"/>
      <c r="K94" s="324">
        <v>3</v>
      </c>
      <c r="L94" s="166" t="s">
        <v>16</v>
      </c>
      <c r="M94" s="320">
        <v>90</v>
      </c>
      <c r="N94" s="322">
        <f>N93</f>
        <v>2025</v>
      </c>
      <c r="O94" s="320"/>
      <c r="P94" s="320"/>
      <c r="Q94" s="320"/>
      <c r="R94" s="320"/>
    </row>
    <row r="95" spans="4:18" ht="15" hidden="1">
      <c r="D95"/>
      <c r="E95" s="304">
        <v>180</v>
      </c>
      <c r="F95"/>
      <c r="G95"/>
      <c r="H95"/>
      <c r="I95"/>
      <c r="J95" s="309"/>
      <c r="K95" s="324">
        <v>4</v>
      </c>
      <c r="L95" s="320" t="s">
        <v>17</v>
      </c>
      <c r="M95" s="320">
        <v>360</v>
      </c>
      <c r="N95" s="322">
        <f>N94+1</f>
        <v>2026</v>
      </c>
      <c r="O95" s="320"/>
      <c r="P95" s="320"/>
      <c r="Q95" s="320"/>
      <c r="R95" s="320"/>
    </row>
    <row r="96" spans="4:18" ht="15" hidden="1">
      <c r="D96"/>
      <c r="E96" s="304">
        <v>210</v>
      </c>
      <c r="F96"/>
      <c r="G96"/>
      <c r="H96"/>
      <c r="I96"/>
      <c r="J96" s="309"/>
      <c r="K96" s="324">
        <v>5</v>
      </c>
      <c r="L96" s="325" t="s">
        <v>13</v>
      </c>
      <c r="M96" s="320">
        <v>90</v>
      </c>
      <c r="N96" s="322">
        <f>F6+1</f>
        <v>2026</v>
      </c>
      <c r="O96" s="320"/>
      <c r="P96" s="320"/>
      <c r="Q96" s="320"/>
      <c r="R96" s="320"/>
    </row>
    <row r="97" spans="4:18" ht="15" hidden="1">
      <c r="D97"/>
      <c r="E97" s="304">
        <v>240</v>
      </c>
      <c r="F97"/>
      <c r="G97"/>
      <c r="H97"/>
      <c r="I97"/>
      <c r="J97" s="309"/>
      <c r="K97" s="324"/>
      <c r="L97" s="166"/>
      <c r="M97" s="320"/>
      <c r="N97" s="320"/>
      <c r="O97" s="320"/>
      <c r="P97" s="320"/>
      <c r="Q97" s="320"/>
      <c r="R97" s="320"/>
    </row>
    <row r="98" spans="4:18" ht="15" hidden="1">
      <c r="D98"/>
      <c r="E98" s="304">
        <v>270</v>
      </c>
      <c r="F98"/>
      <c r="G98"/>
      <c r="H98"/>
      <c r="I98"/>
      <c r="J98" s="309"/>
      <c r="K98" s="324"/>
      <c r="L98" s="166"/>
      <c r="M98" s="320"/>
      <c r="N98" s="320"/>
      <c r="O98" s="320"/>
      <c r="P98" s="320"/>
      <c r="Q98" s="320"/>
      <c r="R98" s="320"/>
    </row>
    <row r="99" spans="4:18" ht="15" hidden="1">
      <c r="D99"/>
      <c r="E99" s="304">
        <v>300</v>
      </c>
      <c r="F99"/>
      <c r="G99"/>
      <c r="H99"/>
      <c r="I99"/>
      <c r="J99" s="309"/>
      <c r="K99" s="321"/>
      <c r="L99" s="323"/>
      <c r="M99" s="320"/>
      <c r="N99" s="320"/>
      <c r="O99" s="320"/>
      <c r="P99" s="320"/>
      <c r="Q99" s="320"/>
      <c r="R99" s="320"/>
    </row>
    <row r="100" spans="4:18" ht="15" hidden="1">
      <c r="D100"/>
      <c r="E100" s="304">
        <v>330</v>
      </c>
      <c r="F100"/>
      <c r="G100"/>
      <c r="H100"/>
      <c r="I100"/>
      <c r="J100" s="309"/>
      <c r="K100" s="324"/>
      <c r="L100" s="166"/>
      <c r="M100" s="320"/>
      <c r="N100" s="320"/>
      <c r="O100" s="320"/>
      <c r="P100" s="320"/>
      <c r="Q100" s="320"/>
      <c r="R100" s="320"/>
    </row>
    <row r="101" spans="4:18" ht="15" hidden="1">
      <c r="D101"/>
      <c r="E101" s="304">
        <v>360</v>
      </c>
      <c r="F101"/>
      <c r="G101"/>
      <c r="H101"/>
      <c r="I101"/>
      <c r="J101" s="309"/>
      <c r="K101" s="324"/>
      <c r="L101" s="166"/>
      <c r="M101" s="320"/>
      <c r="N101" s="320"/>
      <c r="O101" s="320"/>
      <c r="P101" s="320"/>
      <c r="Q101" s="320"/>
      <c r="R101" s="320"/>
    </row>
    <row r="102" spans="4:18" ht="15" hidden="1">
      <c r="D102" s="310"/>
      <c r="E102" s="310"/>
      <c r="F102" s="310"/>
      <c r="G102" s="310"/>
      <c r="H102" s="310"/>
      <c r="I102" s="310"/>
      <c r="J102" s="309"/>
      <c r="K102" s="324"/>
      <c r="L102" s="325"/>
      <c r="M102" s="320"/>
      <c r="N102" s="320"/>
      <c r="O102" s="320"/>
      <c r="P102" s="320"/>
      <c r="Q102" s="320"/>
      <c r="R102" s="320"/>
    </row>
    <row r="103" spans="4:18" ht="15" hidden="1">
      <c r="D103"/>
      <c r="E103"/>
      <c r="F103"/>
      <c r="G103"/>
      <c r="H103"/>
      <c r="I103"/>
      <c r="J103" s="309"/>
      <c r="K103" s="320"/>
      <c r="L103" s="320"/>
      <c r="M103" s="320"/>
      <c r="N103" s="320"/>
      <c r="O103" s="320"/>
      <c r="P103" s="320"/>
      <c r="Q103" s="320"/>
      <c r="R103" s="320"/>
    </row>
    <row r="104" spans="4:18" ht="15" hidden="1">
      <c r="D104"/>
      <c r="E104"/>
      <c r="F104"/>
      <c r="G104"/>
      <c r="H104"/>
      <c r="I104"/>
      <c r="J104" s="309"/>
      <c r="K104" s="326"/>
      <c r="L104" s="327" t="str">
        <f>VLOOKUP(J92,K92:L102,2,FALSE)</f>
        <v>kwiecień-grudzień</v>
      </c>
      <c r="M104" s="320"/>
      <c r="N104" s="320"/>
      <c r="O104" s="320"/>
      <c r="P104" s="320"/>
      <c r="Q104" s="320"/>
      <c r="R104" s="320"/>
    </row>
    <row r="105" spans="4:18" hidden="1"/>
    <row r="106" spans="4:18" hidden="1"/>
    <row r="107" spans="4:18" hidden="1"/>
  </sheetData>
  <sheetProtection password="CA55" sheet="1" objects="1" scenarios="1" formatCells="0"/>
  <mergeCells count="14">
    <mergeCell ref="J6:J7"/>
    <mergeCell ref="I6:I7"/>
    <mergeCell ref="K6:K7"/>
    <mergeCell ref="L6:L7"/>
    <mergeCell ref="B2:C2"/>
    <mergeCell ref="D2:F2"/>
    <mergeCell ref="E6:E7"/>
    <mergeCell ref="D6:D7"/>
    <mergeCell ref="C5:C7"/>
    <mergeCell ref="B5:B8"/>
    <mergeCell ref="B4:L4"/>
    <mergeCell ref="G2:L2"/>
    <mergeCell ref="G5:L5"/>
    <mergeCell ref="H6:H7"/>
  </mergeCells>
  <phoneticPr fontId="0" type="noConversion"/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W582"/>
  <sheetViews>
    <sheetView zoomScale="60" zoomScaleNormal="60" zoomScaleSheetLayoutView="50" workbookViewId="0">
      <selection activeCell="G90" sqref="G90:G96"/>
    </sheetView>
  </sheetViews>
  <sheetFormatPr defaultColWidth="9.140625" defaultRowHeight="12.75"/>
  <cols>
    <col min="1" max="1" width="5.140625" style="189" customWidth="1"/>
    <col min="2" max="2" width="5.28515625" style="338" customWidth="1"/>
    <col min="3" max="3" width="41.5703125" style="338" customWidth="1"/>
    <col min="4" max="4" width="21.5703125" style="338" customWidth="1"/>
    <col min="5" max="5" width="24" style="338" customWidth="1"/>
    <col min="6" max="6" width="23" style="338" customWidth="1"/>
    <col min="7" max="7" width="5.7109375" style="338" customWidth="1"/>
    <col min="8" max="8" width="49.140625" style="338" customWidth="1"/>
    <col min="9" max="10" width="21" style="338" customWidth="1"/>
    <col min="11" max="11" width="20.5703125" style="338" customWidth="1"/>
    <col min="12" max="12" width="2.85546875" style="189" customWidth="1"/>
    <col min="13" max="19" width="9.140625" style="189"/>
    <col min="20" max="20" width="0" style="338" hidden="1" customWidth="1"/>
    <col min="21" max="21" width="8.5703125" style="338" hidden="1" customWidth="1"/>
    <col min="22" max="25" width="0" style="338" hidden="1" customWidth="1"/>
    <col min="26" max="16384" width="9.140625" style="338"/>
  </cols>
  <sheetData>
    <row r="1" spans="2:15" s="189" customFormat="1" ht="24" customHeight="1">
      <c r="C1" s="337" t="str">
        <f>'1_RZIS_kalkulacyjny'!B1</f>
        <v>Pożyczka Miejska - Formularz projekcji finansowych dla pełnej księgowości (rachunek zysków i strat – wariant kalkulacyjny).</v>
      </c>
    </row>
    <row r="2" spans="2:15" ht="18" customHeight="1">
      <c r="B2" s="569" t="s">
        <v>241</v>
      </c>
      <c r="C2" s="569"/>
      <c r="D2" s="569"/>
      <c r="E2" s="569"/>
      <c r="F2" s="569"/>
      <c r="G2" s="573" t="str">
        <f>'1_RZIS_kalkulacyjny'!D2</f>
        <v>wpisz tu nazwę firmy w akuszu 1</v>
      </c>
      <c r="H2" s="574"/>
      <c r="I2" s="574"/>
      <c r="J2" s="574"/>
      <c r="K2" s="575"/>
    </row>
    <row r="3" spans="2:15" ht="14.1" customHeight="1">
      <c r="B3" s="572" t="s">
        <v>240</v>
      </c>
      <c r="C3" s="572"/>
      <c r="D3" s="581" t="str">
        <f>'1_RZIS_kalkulacyjny'!D5</f>
        <v>okres ubiegły</v>
      </c>
      <c r="E3" s="581" t="str">
        <f>'1_RZIS_kalkulacyjny'!E5</f>
        <v>okres ubiegły</v>
      </c>
      <c r="F3" s="339">
        <f>'1_RZIS_kalkulacyjny'!F6</f>
        <v>2025</v>
      </c>
      <c r="G3" s="572" t="s">
        <v>239</v>
      </c>
      <c r="H3" s="572"/>
      <c r="I3" s="340" t="str">
        <f>D3</f>
        <v>okres ubiegły</v>
      </c>
      <c r="J3" s="340" t="str">
        <f>E3</f>
        <v>okres ubiegły</v>
      </c>
      <c r="K3" s="340">
        <f>F3</f>
        <v>2025</v>
      </c>
    </row>
    <row r="4" spans="2:15">
      <c r="B4" s="577" t="s">
        <v>124</v>
      </c>
      <c r="C4" s="579" t="s">
        <v>238</v>
      </c>
      <c r="D4" s="582"/>
      <c r="E4" s="582"/>
      <c r="F4" s="341" t="str">
        <f>'1_RZIS_kalkulacyjny'!F7</f>
        <v>styczeń-marzec</v>
      </c>
      <c r="G4" s="577" t="s">
        <v>124</v>
      </c>
      <c r="H4" s="576" t="s">
        <v>237</v>
      </c>
      <c r="I4" s="570" t="s">
        <v>344</v>
      </c>
      <c r="J4" s="571"/>
      <c r="K4" s="341" t="str">
        <f>F4</f>
        <v>styczeń-marzec</v>
      </c>
    </row>
    <row r="5" spans="2:15">
      <c r="B5" s="577"/>
      <c r="C5" s="579"/>
      <c r="D5" s="580">
        <f>'1_RZIS_kalkulacyjny'!D6</f>
        <v>2023</v>
      </c>
      <c r="E5" s="580">
        <f>'1_RZIS_kalkulacyjny'!E6</f>
        <v>2024</v>
      </c>
      <c r="F5" s="580">
        <f>'1_RZIS_kalkulacyjny'!F6</f>
        <v>2025</v>
      </c>
      <c r="G5" s="577"/>
      <c r="H5" s="576"/>
      <c r="I5" s="578">
        <f>D5</f>
        <v>2023</v>
      </c>
      <c r="J5" s="578">
        <f>E5</f>
        <v>2024</v>
      </c>
      <c r="K5" s="578">
        <f>F5</f>
        <v>2025</v>
      </c>
    </row>
    <row r="6" spans="2:15">
      <c r="B6" s="577"/>
      <c r="C6" s="579"/>
      <c r="D6" s="580"/>
      <c r="E6" s="580"/>
      <c r="F6" s="580"/>
      <c r="G6" s="577"/>
      <c r="H6" s="576"/>
      <c r="I6" s="578"/>
      <c r="J6" s="578"/>
      <c r="K6" s="578"/>
    </row>
    <row r="7" spans="2:15" hidden="1">
      <c r="B7" s="341">
        <v>1</v>
      </c>
      <c r="C7" s="341">
        <v>2</v>
      </c>
      <c r="D7" s="341">
        <v>3</v>
      </c>
      <c r="E7" s="341">
        <v>4</v>
      </c>
      <c r="F7" s="341">
        <v>5</v>
      </c>
      <c r="G7" s="341">
        <v>6</v>
      </c>
      <c r="H7" s="341">
        <v>7</v>
      </c>
      <c r="I7" s="341">
        <v>8</v>
      </c>
      <c r="J7" s="341">
        <v>9</v>
      </c>
      <c r="K7" s="341">
        <v>10</v>
      </c>
    </row>
    <row r="8" spans="2:15" ht="17.100000000000001" customHeight="1">
      <c r="B8" s="342" t="s">
        <v>236</v>
      </c>
      <c r="C8" s="342" t="s">
        <v>235</v>
      </c>
      <c r="D8" s="343">
        <f>D9+D14+D23+D27+D47</f>
        <v>0</v>
      </c>
      <c r="E8" s="343">
        <f>E9+E14+E23+E27+E47</f>
        <v>0</v>
      </c>
      <c r="F8" s="343">
        <f>F9+F14+F23+F27+F47</f>
        <v>0</v>
      </c>
      <c r="G8" s="342" t="s">
        <v>123</v>
      </c>
      <c r="H8" s="344" t="s">
        <v>234</v>
      </c>
      <c r="I8" s="345">
        <f>I10+I9+I12+I14+I17+I18+I19</f>
        <v>0</v>
      </c>
      <c r="J8" s="345">
        <f>J10+J9+J12+J14+J17+J18+J19</f>
        <v>0</v>
      </c>
      <c r="K8" s="345">
        <f>K10+K9+K12+K14+K17+K18+K19</f>
        <v>0</v>
      </c>
    </row>
    <row r="9" spans="2:15" ht="29.25" customHeight="1">
      <c r="B9" s="346" t="s">
        <v>181</v>
      </c>
      <c r="C9" s="347" t="s">
        <v>233</v>
      </c>
      <c r="D9" s="348">
        <f>D10+D11+D12+D13</f>
        <v>0</v>
      </c>
      <c r="E9" s="348">
        <f>E10+E11+E12+E13</f>
        <v>0</v>
      </c>
      <c r="F9" s="348">
        <f>F10+F11+F12+F13</f>
        <v>0</v>
      </c>
      <c r="G9" s="349" t="s">
        <v>181</v>
      </c>
      <c r="H9" s="350" t="s">
        <v>232</v>
      </c>
      <c r="I9" s="351">
        <v>0</v>
      </c>
      <c r="J9" s="351">
        <v>0</v>
      </c>
      <c r="K9" s="351">
        <v>0</v>
      </c>
      <c r="L9" s="583"/>
      <c r="M9" s="583"/>
      <c r="N9" s="583"/>
      <c r="O9" s="352"/>
    </row>
    <row r="10" spans="2:15" ht="18" customHeight="1">
      <c r="B10" s="341"/>
      <c r="C10" s="353" t="s">
        <v>231</v>
      </c>
      <c r="D10" s="351">
        <v>0</v>
      </c>
      <c r="E10" s="351">
        <v>0</v>
      </c>
      <c r="F10" s="351">
        <v>0</v>
      </c>
      <c r="G10" s="346" t="s">
        <v>172</v>
      </c>
      <c r="H10" s="350" t="s">
        <v>452</v>
      </c>
      <c r="I10" s="351">
        <v>0</v>
      </c>
      <c r="J10" s="351">
        <v>0</v>
      </c>
      <c r="K10" s="351">
        <v>0</v>
      </c>
    </row>
    <row r="11" spans="2:15" ht="24">
      <c r="B11" s="341"/>
      <c r="C11" s="353" t="s">
        <v>230</v>
      </c>
      <c r="D11" s="351">
        <v>0</v>
      </c>
      <c r="E11" s="351">
        <v>0</v>
      </c>
      <c r="F11" s="351">
        <v>0</v>
      </c>
      <c r="G11" s="341"/>
      <c r="H11" s="354" t="s">
        <v>453</v>
      </c>
      <c r="I11" s="355">
        <v>0</v>
      </c>
      <c r="J11" s="355">
        <v>0</v>
      </c>
      <c r="K11" s="355">
        <v>0</v>
      </c>
    </row>
    <row r="12" spans="2:15" ht="15">
      <c r="B12" s="341"/>
      <c r="C12" s="356" t="s">
        <v>229</v>
      </c>
      <c r="D12" s="351">
        <v>0</v>
      </c>
      <c r="E12" s="351">
        <v>0</v>
      </c>
      <c r="F12" s="351">
        <v>0</v>
      </c>
      <c r="G12" s="346" t="s">
        <v>149</v>
      </c>
      <c r="H12" s="357" t="s">
        <v>454</v>
      </c>
      <c r="I12" s="355">
        <v>0</v>
      </c>
      <c r="J12" s="355">
        <v>0</v>
      </c>
      <c r="K12" s="355">
        <v>0</v>
      </c>
    </row>
    <row r="13" spans="2:15" ht="15">
      <c r="B13" s="341" t="s">
        <v>228</v>
      </c>
      <c r="C13" s="356" t="s">
        <v>227</v>
      </c>
      <c r="D13" s="351">
        <v>0</v>
      </c>
      <c r="E13" s="351">
        <v>0</v>
      </c>
      <c r="F13" s="351">
        <v>0</v>
      </c>
      <c r="G13" s="341"/>
      <c r="H13" s="358" t="s">
        <v>455</v>
      </c>
      <c r="I13" s="355">
        <v>0</v>
      </c>
      <c r="J13" s="355">
        <v>0</v>
      </c>
      <c r="K13" s="355">
        <v>0</v>
      </c>
    </row>
    <row r="14" spans="2:15" ht="15" customHeight="1">
      <c r="B14" s="346" t="s">
        <v>172</v>
      </c>
      <c r="C14" s="359" t="s">
        <v>226</v>
      </c>
      <c r="D14" s="348">
        <f>D15+D21+D22</f>
        <v>0</v>
      </c>
      <c r="E14" s="348">
        <f>E15+E21+E22</f>
        <v>0</v>
      </c>
      <c r="F14" s="348">
        <f>F15+F21+F22</f>
        <v>0</v>
      </c>
      <c r="G14" s="346" t="s">
        <v>456</v>
      </c>
      <c r="H14" s="360" t="s">
        <v>222</v>
      </c>
      <c r="I14" s="361">
        <v>0</v>
      </c>
      <c r="J14" s="361">
        <v>0</v>
      </c>
      <c r="K14" s="361">
        <v>0</v>
      </c>
    </row>
    <row r="15" spans="2:15" ht="15">
      <c r="B15" s="341"/>
      <c r="C15" s="362" t="s">
        <v>225</v>
      </c>
      <c r="D15" s="363">
        <f>SUM(D16:D20)</f>
        <v>0</v>
      </c>
      <c r="E15" s="363">
        <f>SUM(E16:E20)</f>
        <v>0</v>
      </c>
      <c r="F15" s="363">
        <f>SUM(F16:F20)</f>
        <v>0</v>
      </c>
      <c r="G15" s="341"/>
      <c r="H15" s="358" t="s">
        <v>457</v>
      </c>
      <c r="I15" s="361">
        <v>0</v>
      </c>
      <c r="J15" s="361">
        <v>0</v>
      </c>
      <c r="K15" s="361">
        <v>0</v>
      </c>
    </row>
    <row r="16" spans="2:15" ht="15">
      <c r="B16" s="341"/>
      <c r="C16" s="358" t="s">
        <v>224</v>
      </c>
      <c r="D16" s="351">
        <v>0</v>
      </c>
      <c r="E16" s="351">
        <v>0</v>
      </c>
      <c r="F16" s="351">
        <v>0</v>
      </c>
      <c r="G16" s="341"/>
      <c r="H16" s="362" t="s">
        <v>458</v>
      </c>
      <c r="I16" s="361">
        <v>0</v>
      </c>
      <c r="J16" s="361">
        <v>0</v>
      </c>
      <c r="K16" s="361">
        <v>0</v>
      </c>
    </row>
    <row r="17" spans="2:11" ht="15">
      <c r="B17" s="341"/>
      <c r="C17" s="362" t="s">
        <v>221</v>
      </c>
      <c r="D17" s="351">
        <v>0</v>
      </c>
      <c r="E17" s="351">
        <v>0</v>
      </c>
      <c r="F17" s="351">
        <v>0</v>
      </c>
      <c r="G17" s="346" t="s">
        <v>189</v>
      </c>
      <c r="H17" s="360" t="s">
        <v>218</v>
      </c>
      <c r="I17" s="364">
        <v>0</v>
      </c>
      <c r="J17" s="364">
        <v>0</v>
      </c>
      <c r="K17" s="364">
        <v>0</v>
      </c>
    </row>
    <row r="18" spans="2:11" ht="15">
      <c r="B18" s="341"/>
      <c r="C18" s="353" t="s">
        <v>220</v>
      </c>
      <c r="D18" s="351">
        <v>0</v>
      </c>
      <c r="E18" s="351">
        <v>0</v>
      </c>
      <c r="F18" s="351">
        <v>0</v>
      </c>
      <c r="G18" s="346" t="s">
        <v>223</v>
      </c>
      <c r="H18" s="360" t="s">
        <v>215</v>
      </c>
      <c r="I18" s="363">
        <f>'1_RZIS_kalkulacyjny'!D57</f>
        <v>0</v>
      </c>
      <c r="J18" s="363">
        <f>'1_RZIS_kalkulacyjny'!E57</f>
        <v>0</v>
      </c>
      <c r="K18" s="363">
        <f>'1_RZIS_kalkulacyjny'!F57</f>
        <v>0</v>
      </c>
    </row>
    <row r="19" spans="2:11" ht="15">
      <c r="B19" s="341"/>
      <c r="C19" s="353" t="s">
        <v>217</v>
      </c>
      <c r="D19" s="351">
        <v>0</v>
      </c>
      <c r="E19" s="351">
        <v>0</v>
      </c>
      <c r="F19" s="351">
        <v>0</v>
      </c>
      <c r="G19" s="346" t="s">
        <v>219</v>
      </c>
      <c r="H19" s="365" t="s">
        <v>212</v>
      </c>
      <c r="I19" s="364">
        <v>0</v>
      </c>
      <c r="J19" s="364">
        <v>0</v>
      </c>
      <c r="K19" s="364">
        <v>0</v>
      </c>
    </row>
    <row r="20" spans="2:11" ht="15">
      <c r="B20" s="341"/>
      <c r="C20" s="362" t="s">
        <v>216</v>
      </c>
      <c r="D20" s="351">
        <v>0</v>
      </c>
      <c r="E20" s="351">
        <v>0</v>
      </c>
      <c r="F20" s="351">
        <v>0</v>
      </c>
      <c r="G20" s="342" t="s">
        <v>184</v>
      </c>
      <c r="H20" s="366" t="s">
        <v>209</v>
      </c>
      <c r="I20" s="348">
        <f>I21+I29+I38+I62</f>
        <v>0</v>
      </c>
      <c r="J20" s="348">
        <f>J21+J29+J38+J62</f>
        <v>0</v>
      </c>
      <c r="K20" s="348">
        <f>K21+K29+K38+K62</f>
        <v>0</v>
      </c>
    </row>
    <row r="21" spans="2:11" ht="15">
      <c r="B21" s="341"/>
      <c r="C21" s="362" t="s">
        <v>214</v>
      </c>
      <c r="D21" s="351">
        <v>0</v>
      </c>
      <c r="E21" s="351">
        <v>0</v>
      </c>
      <c r="F21" s="351">
        <v>0</v>
      </c>
      <c r="G21" s="346" t="s">
        <v>181</v>
      </c>
      <c r="H21" s="350" t="s">
        <v>206</v>
      </c>
      <c r="I21" s="363">
        <f>I22+I23+I26</f>
        <v>0</v>
      </c>
      <c r="J21" s="363">
        <f>J22+J23+J26</f>
        <v>0</v>
      </c>
      <c r="K21" s="363">
        <f>K22+K23+K26</f>
        <v>0</v>
      </c>
    </row>
    <row r="22" spans="2:11" ht="15.75" customHeight="1">
      <c r="B22" s="341"/>
      <c r="C22" s="358" t="s">
        <v>213</v>
      </c>
      <c r="D22" s="351">
        <v>0</v>
      </c>
      <c r="E22" s="351">
        <v>0</v>
      </c>
      <c r="F22" s="351">
        <v>0</v>
      </c>
      <c r="G22" s="341"/>
      <c r="H22" s="356" t="s">
        <v>203</v>
      </c>
      <c r="I22" s="351">
        <v>0</v>
      </c>
      <c r="J22" s="351">
        <v>0</v>
      </c>
      <c r="K22" s="351">
        <v>0</v>
      </c>
    </row>
    <row r="23" spans="2:11" ht="15">
      <c r="B23" s="346" t="s">
        <v>149</v>
      </c>
      <c r="C23" s="350" t="s">
        <v>211</v>
      </c>
      <c r="D23" s="363">
        <f>D24+D25+D26</f>
        <v>0</v>
      </c>
      <c r="E23" s="363">
        <f>E24+E25+E26</f>
        <v>0</v>
      </c>
      <c r="F23" s="363">
        <f>F24+F25+F26</f>
        <v>0</v>
      </c>
      <c r="G23" s="341"/>
      <c r="H23" s="358" t="s">
        <v>201</v>
      </c>
      <c r="I23" s="363">
        <f>I24+I25</f>
        <v>0</v>
      </c>
      <c r="J23" s="363">
        <f>J24+J25</f>
        <v>0</v>
      </c>
      <c r="K23" s="363">
        <f>K24+K25</f>
        <v>0</v>
      </c>
    </row>
    <row r="24" spans="2:11" ht="15">
      <c r="B24" s="341"/>
      <c r="C24" s="362" t="s">
        <v>210</v>
      </c>
      <c r="D24" s="351">
        <v>0</v>
      </c>
      <c r="E24" s="351">
        <v>0</v>
      </c>
      <c r="F24" s="351">
        <v>0</v>
      </c>
      <c r="G24" s="341"/>
      <c r="H24" s="353" t="s">
        <v>200</v>
      </c>
      <c r="I24" s="351">
        <v>0</v>
      </c>
      <c r="J24" s="351">
        <v>0</v>
      </c>
      <c r="K24" s="351">
        <v>0</v>
      </c>
    </row>
    <row r="25" spans="2:11" ht="24">
      <c r="B25" s="341"/>
      <c r="C25" s="358" t="s">
        <v>442</v>
      </c>
      <c r="D25" s="351">
        <v>0</v>
      </c>
      <c r="E25" s="351">
        <v>0</v>
      </c>
      <c r="F25" s="351">
        <v>0</v>
      </c>
      <c r="G25" s="341"/>
      <c r="H25" s="353" t="s">
        <v>199</v>
      </c>
      <c r="I25" s="351">
        <v>0</v>
      </c>
      <c r="J25" s="351">
        <v>0</v>
      </c>
      <c r="K25" s="351">
        <v>0</v>
      </c>
    </row>
    <row r="26" spans="2:11" ht="15">
      <c r="B26" s="341"/>
      <c r="C26" s="367" t="s">
        <v>443</v>
      </c>
      <c r="D26" s="351">
        <v>0</v>
      </c>
      <c r="E26" s="351">
        <v>0</v>
      </c>
      <c r="F26" s="351">
        <v>0</v>
      </c>
      <c r="G26" s="341"/>
      <c r="H26" s="358" t="s">
        <v>198</v>
      </c>
      <c r="I26" s="363">
        <f>I27+I28</f>
        <v>0</v>
      </c>
      <c r="J26" s="363">
        <f>J27+J28</f>
        <v>0</v>
      </c>
      <c r="K26" s="363">
        <f>K27+K28</f>
        <v>0</v>
      </c>
    </row>
    <row r="27" spans="2:11" ht="15">
      <c r="B27" s="346" t="s">
        <v>128</v>
      </c>
      <c r="C27" s="350" t="s">
        <v>208</v>
      </c>
      <c r="D27" s="348">
        <f>D28+D29+D30+D46</f>
        <v>0</v>
      </c>
      <c r="E27" s="348">
        <f>E28+E29+E30+E46</f>
        <v>0</v>
      </c>
      <c r="F27" s="348">
        <f>F28+F29+F30+F46</f>
        <v>0</v>
      </c>
      <c r="G27" s="341"/>
      <c r="H27" s="362" t="s">
        <v>197</v>
      </c>
      <c r="I27" s="351">
        <v>0</v>
      </c>
      <c r="J27" s="351">
        <v>0</v>
      </c>
      <c r="K27" s="351">
        <v>0</v>
      </c>
    </row>
    <row r="28" spans="2:11" ht="15">
      <c r="B28" s="341"/>
      <c r="C28" s="362" t="s">
        <v>207</v>
      </c>
      <c r="D28" s="351">
        <v>0</v>
      </c>
      <c r="E28" s="351">
        <v>0</v>
      </c>
      <c r="F28" s="351">
        <v>0</v>
      </c>
      <c r="G28" s="341"/>
      <c r="H28" s="362" t="s">
        <v>196</v>
      </c>
      <c r="I28" s="351">
        <v>0</v>
      </c>
      <c r="J28" s="351">
        <v>0</v>
      </c>
      <c r="K28" s="351">
        <v>0</v>
      </c>
    </row>
    <row r="29" spans="2:11" ht="15">
      <c r="B29" s="341"/>
      <c r="C29" s="362" t="s">
        <v>205</v>
      </c>
      <c r="D29" s="351">
        <v>0</v>
      </c>
      <c r="E29" s="351">
        <v>0</v>
      </c>
      <c r="F29" s="351">
        <v>0</v>
      </c>
      <c r="G29" s="346" t="s">
        <v>172</v>
      </c>
      <c r="H29" s="350" t="s">
        <v>194</v>
      </c>
      <c r="I29" s="363">
        <f>I30+I32+I31</f>
        <v>0</v>
      </c>
      <c r="J29" s="363">
        <f>J30+J32+J31</f>
        <v>0</v>
      </c>
      <c r="K29" s="363">
        <f>K30+K32+K31</f>
        <v>0</v>
      </c>
    </row>
    <row r="30" spans="2:11" ht="20.100000000000001" customHeight="1">
      <c r="B30" s="341"/>
      <c r="C30" s="358" t="s">
        <v>204</v>
      </c>
      <c r="D30" s="363">
        <f>D31+D41+D36</f>
        <v>0</v>
      </c>
      <c r="E30" s="363">
        <f>E31+E41+E36</f>
        <v>0</v>
      </c>
      <c r="F30" s="363">
        <f>F31+F41+F36</f>
        <v>0</v>
      </c>
      <c r="G30" s="341"/>
      <c r="H30" s="358" t="s">
        <v>178</v>
      </c>
      <c r="I30" s="351">
        <v>0</v>
      </c>
      <c r="J30" s="351">
        <v>0</v>
      </c>
      <c r="K30" s="351">
        <v>0</v>
      </c>
    </row>
    <row r="31" spans="2:11" ht="28.5" customHeight="1">
      <c r="B31" s="341"/>
      <c r="C31" s="358" t="s">
        <v>202</v>
      </c>
      <c r="D31" s="363">
        <f>SUM(D32:D35)</f>
        <v>0</v>
      </c>
      <c r="E31" s="363">
        <f>SUM(E32:E35)</f>
        <v>0</v>
      </c>
      <c r="F31" s="363">
        <f>SUM(F32:F35)</f>
        <v>0</v>
      </c>
      <c r="G31" s="341"/>
      <c r="H31" s="354" t="s">
        <v>459</v>
      </c>
      <c r="I31" s="368">
        <v>0</v>
      </c>
      <c r="J31" s="368">
        <v>0</v>
      </c>
      <c r="K31" s="368">
        <v>0</v>
      </c>
    </row>
    <row r="32" spans="2:11" ht="16.5" customHeight="1">
      <c r="B32" s="341"/>
      <c r="C32" s="358" t="s">
        <v>195</v>
      </c>
      <c r="D32" s="351">
        <v>0</v>
      </c>
      <c r="E32" s="351">
        <v>0</v>
      </c>
      <c r="F32" s="351">
        <v>0</v>
      </c>
      <c r="G32" s="341"/>
      <c r="H32" s="358" t="s">
        <v>460</v>
      </c>
      <c r="I32" s="363">
        <f>I33+I34+I35+I37+I36</f>
        <v>0</v>
      </c>
      <c r="J32" s="363">
        <f>J33+J34+J35+J37+J36</f>
        <v>0</v>
      </c>
      <c r="K32" s="363">
        <f>K33+K34+K35+K37+K36</f>
        <v>0</v>
      </c>
    </row>
    <row r="33" spans="2:11" ht="16.5" customHeight="1">
      <c r="B33" s="341"/>
      <c r="C33" s="358" t="s">
        <v>193</v>
      </c>
      <c r="D33" s="351">
        <v>0</v>
      </c>
      <c r="E33" s="351">
        <v>0</v>
      </c>
      <c r="F33" s="351">
        <v>0</v>
      </c>
      <c r="G33" s="346"/>
      <c r="H33" s="358" t="s">
        <v>168</v>
      </c>
      <c r="I33" s="351">
        <v>0</v>
      </c>
      <c r="J33" s="351">
        <v>0</v>
      </c>
      <c r="K33" s="351">
        <v>0</v>
      </c>
    </row>
    <row r="34" spans="2:11" ht="15">
      <c r="B34" s="341"/>
      <c r="C34" s="358" t="s">
        <v>192</v>
      </c>
      <c r="D34" s="351">
        <v>0</v>
      </c>
      <c r="E34" s="351">
        <v>0</v>
      </c>
      <c r="F34" s="351">
        <v>0</v>
      </c>
      <c r="G34" s="341"/>
      <c r="H34" s="358" t="s">
        <v>187</v>
      </c>
      <c r="I34" s="351">
        <v>0</v>
      </c>
      <c r="J34" s="351">
        <v>0</v>
      </c>
      <c r="K34" s="351">
        <v>0</v>
      </c>
    </row>
    <row r="35" spans="2:11" ht="16.5" customHeight="1">
      <c r="B35" s="341"/>
      <c r="C35" s="358" t="s">
        <v>191</v>
      </c>
      <c r="D35" s="351">
        <v>0</v>
      </c>
      <c r="E35" s="351">
        <v>0</v>
      </c>
      <c r="F35" s="351">
        <v>0</v>
      </c>
      <c r="G35" s="341"/>
      <c r="H35" s="362" t="s">
        <v>166</v>
      </c>
      <c r="I35" s="351">
        <v>0</v>
      </c>
      <c r="J35" s="351">
        <v>0</v>
      </c>
      <c r="K35" s="351">
        <v>0</v>
      </c>
    </row>
    <row r="36" spans="2:11" ht="23.45" customHeight="1">
      <c r="B36" s="341"/>
      <c r="C36" s="358" t="s">
        <v>444</v>
      </c>
      <c r="D36" s="363">
        <f>SUM(D37:D40)</f>
        <v>0</v>
      </c>
      <c r="E36" s="363">
        <f>SUM(E37:E40)</f>
        <v>0</v>
      </c>
      <c r="F36" s="363">
        <f>SUM(F37:F40)</f>
        <v>0</v>
      </c>
      <c r="G36" s="341"/>
      <c r="H36" s="354" t="s">
        <v>461</v>
      </c>
      <c r="I36" s="351">
        <v>0</v>
      </c>
      <c r="J36" s="351">
        <v>0</v>
      </c>
      <c r="K36" s="351">
        <v>0</v>
      </c>
    </row>
    <row r="37" spans="2:11" ht="16.5" customHeight="1">
      <c r="B37" s="341"/>
      <c r="C37" s="369" t="s">
        <v>195</v>
      </c>
      <c r="D37" s="351">
        <v>0</v>
      </c>
      <c r="E37" s="351">
        <v>0</v>
      </c>
      <c r="F37" s="351">
        <v>0</v>
      </c>
      <c r="G37" s="341"/>
      <c r="H37" s="358" t="s">
        <v>185</v>
      </c>
      <c r="I37" s="351">
        <v>0</v>
      </c>
      <c r="J37" s="351">
        <v>0</v>
      </c>
      <c r="K37" s="351">
        <v>0</v>
      </c>
    </row>
    <row r="38" spans="2:11" ht="30.6" customHeight="1">
      <c r="B38" s="341"/>
      <c r="C38" s="358" t="s">
        <v>193</v>
      </c>
      <c r="D38" s="351">
        <v>0</v>
      </c>
      <c r="E38" s="351">
        <v>0</v>
      </c>
      <c r="F38" s="351">
        <v>0</v>
      </c>
      <c r="G38" s="346" t="s">
        <v>149</v>
      </c>
      <c r="H38" s="360" t="s">
        <v>182</v>
      </c>
      <c r="I38" s="348">
        <f>I39+I49+I61+I44</f>
        <v>0</v>
      </c>
      <c r="J38" s="348">
        <f>J39+J49+J61+J44</f>
        <v>0</v>
      </c>
      <c r="K38" s="348">
        <f>K39+K49+K61+K44</f>
        <v>0</v>
      </c>
    </row>
    <row r="39" spans="2:11" ht="16.5" customHeight="1">
      <c r="B39" s="341"/>
      <c r="C39" s="369" t="s">
        <v>192</v>
      </c>
      <c r="D39" s="351">
        <v>0</v>
      </c>
      <c r="E39" s="351">
        <v>0</v>
      </c>
      <c r="F39" s="351">
        <v>0</v>
      </c>
      <c r="G39" s="341"/>
      <c r="H39" s="358" t="s">
        <v>178</v>
      </c>
      <c r="I39" s="363">
        <f>I40+I43</f>
        <v>0</v>
      </c>
      <c r="J39" s="363">
        <f>J40+J43</f>
        <v>0</v>
      </c>
      <c r="K39" s="363">
        <f>K40+K43</f>
        <v>0</v>
      </c>
    </row>
    <row r="40" spans="2:11" ht="16.5" customHeight="1">
      <c r="B40" s="341"/>
      <c r="C40" s="358" t="s">
        <v>191</v>
      </c>
      <c r="D40" s="351">
        <v>0</v>
      </c>
      <c r="E40" s="351">
        <v>0</v>
      </c>
      <c r="F40" s="351">
        <v>0</v>
      </c>
      <c r="G40" s="341"/>
      <c r="H40" s="362" t="s">
        <v>176</v>
      </c>
      <c r="I40" s="363">
        <f>I41+I42</f>
        <v>0</v>
      </c>
      <c r="J40" s="363">
        <f>J41+J42</f>
        <v>0</v>
      </c>
      <c r="K40" s="363">
        <f>K41+K42</f>
        <v>0</v>
      </c>
    </row>
    <row r="41" spans="2:11" ht="16.5" customHeight="1">
      <c r="B41" s="341"/>
      <c r="C41" s="358" t="s">
        <v>445</v>
      </c>
      <c r="D41" s="363">
        <f>D42+D43+D44+D45</f>
        <v>0</v>
      </c>
      <c r="E41" s="363">
        <f>E42+E43+E44+E45</f>
        <v>0</v>
      </c>
      <c r="F41" s="363">
        <f>F42+F43+F44+F45</f>
        <v>0</v>
      </c>
      <c r="G41" s="341"/>
      <c r="H41" s="358" t="s">
        <v>163</v>
      </c>
      <c r="I41" s="368">
        <v>0</v>
      </c>
      <c r="J41" s="368">
        <v>0</v>
      </c>
      <c r="K41" s="368">
        <v>0</v>
      </c>
    </row>
    <row r="42" spans="2:11" ht="16.5" customHeight="1">
      <c r="B42" s="341"/>
      <c r="C42" s="358" t="s">
        <v>195</v>
      </c>
      <c r="D42" s="351">
        <v>0</v>
      </c>
      <c r="E42" s="351">
        <v>0</v>
      </c>
      <c r="F42" s="351">
        <v>0</v>
      </c>
      <c r="G42" s="341"/>
      <c r="H42" s="358" t="s">
        <v>162</v>
      </c>
      <c r="I42" s="351">
        <v>0</v>
      </c>
      <c r="J42" s="351">
        <v>0</v>
      </c>
      <c r="K42" s="351">
        <v>0</v>
      </c>
    </row>
    <row r="43" spans="2:11" ht="16.5" customHeight="1">
      <c r="B43" s="341"/>
      <c r="C43" s="358" t="s">
        <v>193</v>
      </c>
      <c r="D43" s="351">
        <v>0</v>
      </c>
      <c r="E43" s="351">
        <v>0</v>
      </c>
      <c r="F43" s="351">
        <v>0</v>
      </c>
      <c r="G43" s="341"/>
      <c r="H43" s="358" t="s">
        <v>164</v>
      </c>
      <c r="I43" s="351">
        <v>0</v>
      </c>
      <c r="J43" s="351">
        <v>0</v>
      </c>
      <c r="K43" s="351">
        <v>0</v>
      </c>
    </row>
    <row r="44" spans="2:11" ht="24.95" customHeight="1">
      <c r="B44" s="341"/>
      <c r="C44" s="358" t="s">
        <v>192</v>
      </c>
      <c r="D44" s="351">
        <v>0</v>
      </c>
      <c r="E44" s="351">
        <v>0</v>
      </c>
      <c r="F44" s="351">
        <v>0</v>
      </c>
      <c r="G44" s="341"/>
      <c r="H44" s="358" t="s">
        <v>462</v>
      </c>
      <c r="I44" s="363">
        <f>I45+I48</f>
        <v>0</v>
      </c>
      <c r="J44" s="363">
        <f>J45+J48</f>
        <v>0</v>
      </c>
      <c r="K44" s="363">
        <f>K45+K48</f>
        <v>0</v>
      </c>
    </row>
    <row r="45" spans="2:11" ht="23.1" customHeight="1">
      <c r="B45" s="341"/>
      <c r="C45" s="358" t="s">
        <v>191</v>
      </c>
      <c r="D45" s="351">
        <v>0</v>
      </c>
      <c r="E45" s="351">
        <v>0</v>
      </c>
      <c r="F45" s="351">
        <v>0</v>
      </c>
      <c r="G45" s="341"/>
      <c r="H45" s="362" t="s">
        <v>463</v>
      </c>
      <c r="I45" s="363">
        <f>I46+I47</f>
        <v>0</v>
      </c>
      <c r="J45" s="363">
        <f>J46+J47</f>
        <v>0</v>
      </c>
      <c r="K45" s="363">
        <f>K46+K47</f>
        <v>0</v>
      </c>
    </row>
    <row r="46" spans="2:11" ht="15">
      <c r="B46" s="341"/>
      <c r="C46" s="358" t="s">
        <v>190</v>
      </c>
      <c r="D46" s="351">
        <v>0</v>
      </c>
      <c r="E46" s="351">
        <v>0</v>
      </c>
      <c r="F46" s="351">
        <v>0</v>
      </c>
      <c r="G46" s="341"/>
      <c r="H46" s="358" t="s">
        <v>163</v>
      </c>
      <c r="I46" s="370">
        <v>0</v>
      </c>
      <c r="J46" s="370">
        <v>0</v>
      </c>
      <c r="K46" s="370">
        <v>0</v>
      </c>
    </row>
    <row r="47" spans="2:11" ht="15">
      <c r="B47" s="346" t="s">
        <v>189</v>
      </c>
      <c r="C47" s="360" t="s">
        <v>188</v>
      </c>
      <c r="D47" s="363">
        <f>D48+D49</f>
        <v>0</v>
      </c>
      <c r="E47" s="363">
        <f>E48+E49</f>
        <v>0</v>
      </c>
      <c r="F47" s="363">
        <f>F48+F49</f>
        <v>0</v>
      </c>
      <c r="G47" s="341"/>
      <c r="H47" s="362" t="s">
        <v>162</v>
      </c>
      <c r="I47" s="370">
        <v>0</v>
      </c>
      <c r="J47" s="370">
        <v>0</v>
      </c>
      <c r="K47" s="370">
        <v>0</v>
      </c>
    </row>
    <row r="48" spans="2:11" ht="16.5" customHeight="1">
      <c r="B48" s="341"/>
      <c r="C48" s="362" t="s">
        <v>186</v>
      </c>
      <c r="D48" s="351">
        <v>0</v>
      </c>
      <c r="E48" s="351">
        <v>0</v>
      </c>
      <c r="F48" s="351">
        <v>0</v>
      </c>
      <c r="G48" s="341"/>
      <c r="H48" s="358" t="s">
        <v>164</v>
      </c>
      <c r="I48" s="370">
        <v>0</v>
      </c>
      <c r="J48" s="370">
        <v>0</v>
      </c>
      <c r="K48" s="370">
        <v>0</v>
      </c>
    </row>
    <row r="49" spans="2:11" ht="16.5" customHeight="1">
      <c r="B49" s="341"/>
      <c r="C49" s="362" t="s">
        <v>143</v>
      </c>
      <c r="D49" s="351">
        <v>0</v>
      </c>
      <c r="E49" s="351">
        <v>0</v>
      </c>
      <c r="F49" s="351">
        <v>0</v>
      </c>
      <c r="G49" s="341"/>
      <c r="H49" s="358" t="s">
        <v>170</v>
      </c>
      <c r="I49" s="363">
        <f>SUM(I50:I53)+SUM(I56:I60)</f>
        <v>0</v>
      </c>
      <c r="J49" s="363">
        <f>SUM(J50:J53)+SUM(J56:J60)</f>
        <v>0</v>
      </c>
      <c r="K49" s="363">
        <f>SUM(K50:K53)+SUM(K56:K60)</f>
        <v>0</v>
      </c>
    </row>
    <row r="50" spans="2:11" ht="15">
      <c r="B50" s="342" t="s">
        <v>184</v>
      </c>
      <c r="C50" s="342" t="s">
        <v>183</v>
      </c>
      <c r="D50" s="348">
        <f>D51+D57+D75+D92</f>
        <v>0</v>
      </c>
      <c r="E50" s="348">
        <f>E51+E57+E75+E92</f>
        <v>0</v>
      </c>
      <c r="F50" s="348">
        <f>F51+F57+F75+F92</f>
        <v>0</v>
      </c>
      <c r="G50" s="341"/>
      <c r="H50" s="362" t="s">
        <v>168</v>
      </c>
      <c r="I50" s="351">
        <v>0</v>
      </c>
      <c r="J50" s="351">
        <v>0</v>
      </c>
      <c r="K50" s="351">
        <v>0</v>
      </c>
    </row>
    <row r="51" spans="2:11" ht="15">
      <c r="B51" s="346" t="s">
        <v>181</v>
      </c>
      <c r="C51" s="350" t="s">
        <v>180</v>
      </c>
      <c r="D51" s="348">
        <f>SUM(D52:D56)</f>
        <v>0</v>
      </c>
      <c r="E51" s="348">
        <f>SUM(E52:E56)</f>
        <v>0</v>
      </c>
      <c r="F51" s="348">
        <f>SUM(F52:F56)</f>
        <v>0</v>
      </c>
      <c r="G51" s="341"/>
      <c r="H51" s="362" t="s">
        <v>167</v>
      </c>
      <c r="I51" s="351">
        <v>0</v>
      </c>
      <c r="J51" s="351">
        <v>0</v>
      </c>
      <c r="K51" s="351">
        <v>0</v>
      </c>
    </row>
    <row r="52" spans="2:11" ht="15">
      <c r="B52" s="341"/>
      <c r="C52" s="353" t="s">
        <v>179</v>
      </c>
      <c r="D52" s="351">
        <v>0</v>
      </c>
      <c r="E52" s="351">
        <v>0</v>
      </c>
      <c r="F52" s="351">
        <v>0</v>
      </c>
      <c r="G52" s="341"/>
      <c r="H52" s="358" t="s">
        <v>166</v>
      </c>
      <c r="I52" s="351">
        <v>0</v>
      </c>
      <c r="J52" s="351">
        <v>0</v>
      </c>
      <c r="K52" s="351">
        <v>0</v>
      </c>
    </row>
    <row r="53" spans="2:11" ht="15">
      <c r="B53" s="341"/>
      <c r="C53" s="353" t="s">
        <v>177</v>
      </c>
      <c r="D53" s="351">
        <v>0</v>
      </c>
      <c r="E53" s="351">
        <v>0</v>
      </c>
      <c r="F53" s="351">
        <v>0</v>
      </c>
      <c r="G53" s="341"/>
      <c r="H53" s="362" t="s">
        <v>165</v>
      </c>
      <c r="I53" s="363">
        <f>I54+I55</f>
        <v>0</v>
      </c>
      <c r="J53" s="363">
        <f>J54+J55</f>
        <v>0</v>
      </c>
      <c r="K53" s="363">
        <f>K54+K55</f>
        <v>0</v>
      </c>
    </row>
    <row r="54" spans="2:11" ht="15">
      <c r="B54" s="341"/>
      <c r="C54" s="362" t="s">
        <v>175</v>
      </c>
      <c r="D54" s="351">
        <v>0</v>
      </c>
      <c r="E54" s="351">
        <v>0</v>
      </c>
      <c r="F54" s="351">
        <v>0</v>
      </c>
      <c r="G54" s="341"/>
      <c r="H54" s="358" t="s">
        <v>163</v>
      </c>
      <c r="I54" s="351">
        <v>0</v>
      </c>
      <c r="J54" s="351">
        <v>0</v>
      </c>
      <c r="K54" s="351">
        <v>0</v>
      </c>
    </row>
    <row r="55" spans="2:11" ht="16.5" customHeight="1">
      <c r="B55" s="341"/>
      <c r="C55" s="362" t="s">
        <v>174</v>
      </c>
      <c r="D55" s="351">
        <v>0</v>
      </c>
      <c r="E55" s="351">
        <v>0</v>
      </c>
      <c r="F55" s="351">
        <v>0</v>
      </c>
      <c r="G55" s="371"/>
      <c r="H55" s="358" t="s">
        <v>162</v>
      </c>
      <c r="I55" s="351">
        <v>0</v>
      </c>
      <c r="J55" s="351">
        <v>0</v>
      </c>
      <c r="K55" s="351">
        <v>0</v>
      </c>
    </row>
    <row r="56" spans="2:11" ht="15">
      <c r="B56" s="341"/>
      <c r="C56" s="362" t="s">
        <v>173</v>
      </c>
      <c r="D56" s="351">
        <v>0</v>
      </c>
      <c r="E56" s="351">
        <v>0</v>
      </c>
      <c r="F56" s="351">
        <v>0</v>
      </c>
      <c r="G56" s="341"/>
      <c r="H56" s="356" t="s">
        <v>160</v>
      </c>
      <c r="I56" s="351">
        <v>0</v>
      </c>
      <c r="J56" s="351">
        <v>0</v>
      </c>
      <c r="K56" s="351">
        <v>0</v>
      </c>
    </row>
    <row r="57" spans="2:11" ht="15">
      <c r="B57" s="346" t="s">
        <v>172</v>
      </c>
      <c r="C57" s="359" t="s">
        <v>171</v>
      </c>
      <c r="D57" s="372">
        <f>D58+D68+D63</f>
        <v>0</v>
      </c>
      <c r="E57" s="372">
        <f>E58+E68+E63</f>
        <v>0</v>
      </c>
      <c r="F57" s="372">
        <f>F58+F68+F63</f>
        <v>0</v>
      </c>
      <c r="G57" s="341"/>
      <c r="H57" s="358" t="s">
        <v>158</v>
      </c>
      <c r="I57" s="351">
        <v>0</v>
      </c>
      <c r="J57" s="351">
        <v>0</v>
      </c>
      <c r="K57" s="351">
        <v>0</v>
      </c>
    </row>
    <row r="58" spans="2:11" ht="15">
      <c r="B58" s="341"/>
      <c r="C58" s="353" t="s">
        <v>169</v>
      </c>
      <c r="D58" s="363">
        <f>D59+D62</f>
        <v>0</v>
      </c>
      <c r="E58" s="363">
        <f>E59+E62</f>
        <v>0</v>
      </c>
      <c r="F58" s="363">
        <f>F59+F62</f>
        <v>0</v>
      </c>
      <c r="G58" s="341"/>
      <c r="H58" s="362" t="s">
        <v>156</v>
      </c>
      <c r="I58" s="351">
        <v>0</v>
      </c>
      <c r="J58" s="351">
        <v>0</v>
      </c>
      <c r="K58" s="351">
        <v>0</v>
      </c>
    </row>
    <row r="59" spans="2:11" ht="15">
      <c r="B59" s="341"/>
      <c r="C59" s="358" t="s">
        <v>161</v>
      </c>
      <c r="D59" s="363">
        <f>D60+D61</f>
        <v>0</v>
      </c>
      <c r="E59" s="363">
        <f>E60+E61</f>
        <v>0</v>
      </c>
      <c r="F59" s="363">
        <f>F60+F61</f>
        <v>0</v>
      </c>
      <c r="G59" s="341"/>
      <c r="H59" s="358" t="s">
        <v>154</v>
      </c>
      <c r="I59" s="351">
        <v>0</v>
      </c>
      <c r="J59" s="351">
        <v>0</v>
      </c>
      <c r="K59" s="351">
        <v>0</v>
      </c>
    </row>
    <row r="60" spans="2:11" ht="15">
      <c r="B60" s="341"/>
      <c r="C60" s="358" t="s">
        <v>159</v>
      </c>
      <c r="D60" s="351">
        <v>0</v>
      </c>
      <c r="E60" s="351">
        <v>0</v>
      </c>
      <c r="F60" s="351">
        <v>0</v>
      </c>
      <c r="G60" s="341"/>
      <c r="H60" s="362" t="s">
        <v>152</v>
      </c>
      <c r="I60" s="351">
        <v>0</v>
      </c>
      <c r="J60" s="351">
        <v>0</v>
      </c>
      <c r="K60" s="351">
        <v>0</v>
      </c>
    </row>
    <row r="61" spans="2:11" ht="15">
      <c r="B61" s="341"/>
      <c r="C61" s="358" t="s">
        <v>157</v>
      </c>
      <c r="D61" s="351">
        <v>0</v>
      </c>
      <c r="E61" s="351">
        <v>0</v>
      </c>
      <c r="F61" s="351">
        <v>0</v>
      </c>
      <c r="G61" s="341"/>
      <c r="H61" s="358" t="s">
        <v>150</v>
      </c>
      <c r="I61" s="351">
        <v>0</v>
      </c>
      <c r="J61" s="351">
        <v>0</v>
      </c>
      <c r="K61" s="351">
        <v>0</v>
      </c>
    </row>
    <row r="62" spans="2:11" ht="15">
      <c r="B62" s="341"/>
      <c r="C62" s="358" t="s">
        <v>164</v>
      </c>
      <c r="D62" s="351">
        <v>0</v>
      </c>
      <c r="E62" s="351">
        <v>0</v>
      </c>
      <c r="F62" s="351">
        <v>0</v>
      </c>
      <c r="G62" s="346" t="s">
        <v>128</v>
      </c>
      <c r="H62" s="360" t="s">
        <v>147</v>
      </c>
      <c r="I62" s="348">
        <f>I63+I64</f>
        <v>0</v>
      </c>
      <c r="J62" s="348">
        <f>J63+J64</f>
        <v>0</v>
      </c>
      <c r="K62" s="348">
        <f>K63+K64</f>
        <v>0</v>
      </c>
    </row>
    <row r="63" spans="2:11" ht="29.1" customHeight="1">
      <c r="B63" s="341"/>
      <c r="C63" s="354" t="s">
        <v>446</v>
      </c>
      <c r="D63" s="363">
        <f>D64+D67</f>
        <v>0</v>
      </c>
      <c r="E63" s="363">
        <f>E64+E67</f>
        <v>0</v>
      </c>
      <c r="F63" s="363">
        <f>F64+F67</f>
        <v>0</v>
      </c>
      <c r="G63" s="341"/>
      <c r="H63" s="362" t="s">
        <v>145</v>
      </c>
      <c r="I63" s="351">
        <v>0</v>
      </c>
      <c r="J63" s="351">
        <v>0</v>
      </c>
      <c r="K63" s="351">
        <v>0</v>
      </c>
    </row>
    <row r="64" spans="2:11" ht="15">
      <c r="B64" s="341"/>
      <c r="C64" s="358" t="s">
        <v>161</v>
      </c>
      <c r="D64" s="363">
        <f>D65+D66</f>
        <v>0</v>
      </c>
      <c r="E64" s="363">
        <f>E65+E66</f>
        <v>0</v>
      </c>
      <c r="F64" s="363">
        <f>F65+F66</f>
        <v>0</v>
      </c>
      <c r="G64" s="373"/>
      <c r="H64" s="358" t="s">
        <v>143</v>
      </c>
      <c r="I64" s="363">
        <f>I65+I66</f>
        <v>0</v>
      </c>
      <c r="J64" s="363">
        <f>J65+J66</f>
        <v>0</v>
      </c>
      <c r="K64" s="363">
        <f>K65+K66</f>
        <v>0</v>
      </c>
    </row>
    <row r="65" spans="2:11" ht="15">
      <c r="B65" s="341"/>
      <c r="C65" s="369" t="s">
        <v>159</v>
      </c>
      <c r="D65" s="351">
        <v>0</v>
      </c>
      <c r="E65" s="351">
        <v>0</v>
      </c>
      <c r="F65" s="351">
        <v>0</v>
      </c>
      <c r="G65" s="341"/>
      <c r="H65" s="358" t="s">
        <v>142</v>
      </c>
      <c r="I65" s="351">
        <v>0</v>
      </c>
      <c r="J65" s="351">
        <v>0</v>
      </c>
      <c r="K65" s="351">
        <v>0</v>
      </c>
    </row>
    <row r="66" spans="2:11" ht="15">
      <c r="B66" s="341"/>
      <c r="C66" s="358" t="s">
        <v>157</v>
      </c>
      <c r="D66" s="351">
        <v>0</v>
      </c>
      <c r="E66" s="351">
        <v>0</v>
      </c>
      <c r="F66" s="351">
        <v>0</v>
      </c>
      <c r="G66" s="341"/>
      <c r="H66" s="358" t="s">
        <v>141</v>
      </c>
      <c r="I66" s="351">
        <v>0</v>
      </c>
      <c r="J66" s="351">
        <v>0</v>
      </c>
      <c r="K66" s="351">
        <v>0</v>
      </c>
    </row>
    <row r="67" spans="2:11" ht="15">
      <c r="B67" s="341"/>
      <c r="C67" s="369" t="s">
        <v>164</v>
      </c>
      <c r="D67" s="351">
        <v>0</v>
      </c>
      <c r="E67" s="351">
        <v>0</v>
      </c>
      <c r="F67" s="351">
        <v>0</v>
      </c>
      <c r="G67" s="593" t="s">
        <v>140</v>
      </c>
      <c r="H67" s="593"/>
      <c r="I67" s="374">
        <f>I8+I20</f>
        <v>0</v>
      </c>
      <c r="J67" s="374">
        <f>J8+J20</f>
        <v>0</v>
      </c>
      <c r="K67" s="374">
        <f>K8+K20</f>
        <v>0</v>
      </c>
    </row>
    <row r="68" spans="2:11" ht="15">
      <c r="B68" s="341"/>
      <c r="C68" s="354" t="s">
        <v>447</v>
      </c>
      <c r="D68" s="363">
        <f>D69+D72+D73+D74</f>
        <v>0</v>
      </c>
      <c r="E68" s="363">
        <f>E69+E72+E73+E74</f>
        <v>0</v>
      </c>
      <c r="F68" s="363">
        <f>F69+F72+F73+F74</f>
        <v>0</v>
      </c>
      <c r="G68" s="584" t="s">
        <v>125</v>
      </c>
      <c r="H68" s="584"/>
      <c r="I68" s="375">
        <f>D96</f>
        <v>0</v>
      </c>
      <c r="J68" s="375">
        <f>E96</f>
        <v>0</v>
      </c>
      <c r="K68" s="375">
        <f>F96</f>
        <v>0</v>
      </c>
    </row>
    <row r="69" spans="2:11" ht="15.75">
      <c r="B69" s="341"/>
      <c r="C69" s="358" t="s">
        <v>161</v>
      </c>
      <c r="D69" s="363">
        <f>D70+D71</f>
        <v>0</v>
      </c>
      <c r="E69" s="363">
        <f>E70+E71</f>
        <v>0</v>
      </c>
      <c r="F69" s="376">
        <f>F70+F71</f>
        <v>0</v>
      </c>
      <c r="G69" s="377"/>
      <c r="H69" s="378"/>
      <c r="I69" s="379"/>
      <c r="J69" s="379"/>
      <c r="K69" s="380"/>
    </row>
    <row r="70" spans="2:11" ht="15">
      <c r="B70" s="341"/>
      <c r="C70" s="358" t="s">
        <v>159</v>
      </c>
      <c r="D70" s="351">
        <v>0</v>
      </c>
      <c r="E70" s="351">
        <v>0</v>
      </c>
      <c r="F70" s="381">
        <v>0</v>
      </c>
      <c r="G70" s="377"/>
      <c r="H70" s="382"/>
      <c r="I70" s="382"/>
      <c r="J70" s="382"/>
      <c r="K70" s="383"/>
    </row>
    <row r="71" spans="2:11" ht="15.75">
      <c r="B71" s="341"/>
      <c r="C71" s="358" t="s">
        <v>157</v>
      </c>
      <c r="D71" s="351">
        <v>0</v>
      </c>
      <c r="E71" s="351">
        <v>0</v>
      </c>
      <c r="F71" s="381">
        <v>0</v>
      </c>
      <c r="G71" s="377"/>
      <c r="H71" s="384"/>
      <c r="I71" s="385"/>
      <c r="J71" s="385"/>
      <c r="K71" s="386"/>
    </row>
    <row r="72" spans="2:11" ht="24">
      <c r="B72" s="341"/>
      <c r="C72" s="358" t="s">
        <v>155</v>
      </c>
      <c r="D72" s="351">
        <v>0</v>
      </c>
      <c r="E72" s="351">
        <v>0</v>
      </c>
      <c r="F72" s="381">
        <v>0</v>
      </c>
      <c r="G72" s="377"/>
      <c r="H72" s="382"/>
      <c r="I72" s="382"/>
      <c r="J72" s="382"/>
      <c r="K72" s="383"/>
    </row>
    <row r="73" spans="2:11" ht="15.75">
      <c r="B73" s="341"/>
      <c r="C73" s="362" t="s">
        <v>153</v>
      </c>
      <c r="D73" s="351">
        <v>0</v>
      </c>
      <c r="E73" s="351">
        <v>0</v>
      </c>
      <c r="F73" s="381">
        <v>0</v>
      </c>
      <c r="G73" s="377"/>
      <c r="H73" s="384"/>
      <c r="I73" s="385"/>
      <c r="J73" s="385"/>
      <c r="K73" s="386"/>
    </row>
    <row r="74" spans="2:11" ht="16.5" customHeight="1">
      <c r="B74" s="341"/>
      <c r="C74" s="356" t="s">
        <v>151</v>
      </c>
      <c r="D74" s="351">
        <v>0</v>
      </c>
      <c r="E74" s="351">
        <v>0</v>
      </c>
      <c r="F74" s="381">
        <v>0</v>
      </c>
      <c r="G74" s="377"/>
      <c r="H74" s="382"/>
      <c r="I74" s="382"/>
      <c r="J74" s="382"/>
      <c r="K74" s="383"/>
    </row>
    <row r="75" spans="2:11" ht="15.75">
      <c r="B75" s="346" t="s">
        <v>149</v>
      </c>
      <c r="C75" s="360" t="s">
        <v>148</v>
      </c>
      <c r="D75" s="372">
        <f>D76+D91</f>
        <v>0</v>
      </c>
      <c r="E75" s="372">
        <f>E76+E91</f>
        <v>0</v>
      </c>
      <c r="F75" s="372">
        <f>F76+F91</f>
        <v>0</v>
      </c>
      <c r="G75" s="377"/>
      <c r="H75" s="384"/>
      <c r="I75" s="385"/>
      <c r="J75" s="385"/>
      <c r="K75" s="386"/>
    </row>
    <row r="76" spans="2:11" ht="15">
      <c r="B76" s="341"/>
      <c r="C76" s="358" t="s">
        <v>146</v>
      </c>
      <c r="D76" s="387">
        <f>D77+D82+D87</f>
        <v>0</v>
      </c>
      <c r="E76" s="387">
        <f>E77+E82+E87</f>
        <v>0</v>
      </c>
      <c r="F76" s="387">
        <f>F77+F82+F87</f>
        <v>0</v>
      </c>
      <c r="G76" s="377"/>
      <c r="H76" s="382"/>
      <c r="I76" s="382"/>
      <c r="J76" s="382"/>
      <c r="K76" s="383"/>
    </row>
    <row r="77" spans="2:11" ht="15.75">
      <c r="B77" s="341"/>
      <c r="C77" s="358" t="s">
        <v>144</v>
      </c>
      <c r="D77" s="363">
        <f>D78+D79+D80+D81</f>
        <v>0</v>
      </c>
      <c r="E77" s="363">
        <f>E78+E79+E80+E81</f>
        <v>0</v>
      </c>
      <c r="F77" s="363">
        <f>F78+F79+F80+F81</f>
        <v>0</v>
      </c>
      <c r="G77" s="377"/>
      <c r="H77" s="384"/>
      <c r="I77" s="385"/>
      <c r="J77" s="385"/>
      <c r="K77" s="386"/>
    </row>
    <row r="78" spans="2:11" ht="15">
      <c r="B78" s="341"/>
      <c r="C78" s="358" t="s">
        <v>137</v>
      </c>
      <c r="D78" s="351">
        <v>0</v>
      </c>
      <c r="E78" s="351">
        <v>0</v>
      </c>
      <c r="F78" s="351">
        <v>0</v>
      </c>
      <c r="G78" s="377"/>
      <c r="H78" s="388" t="s">
        <v>138</v>
      </c>
      <c r="I78" s="595" t="str">
        <f>IF(D96&lt;&gt;0,IF(D96&gt;0,"aktywa większe od pasywów","aktywa mniejsze od pasywów"),"")</f>
        <v/>
      </c>
      <c r="J78" s="595" t="str">
        <f>IF(E96&lt;&gt;0,IF(E96&gt;0,"aktywa większe od pasywów","aktywa mniejsze od pasywów"),"")</f>
        <v/>
      </c>
      <c r="K78" s="595" t="str">
        <f>IF(F96&lt;&gt;0,IF(F96&gt;0,"aktywa większe od pasywów","aktywa mniejsze od pasywów"),"")</f>
        <v/>
      </c>
    </row>
    <row r="79" spans="2:11" ht="15">
      <c r="B79" s="341"/>
      <c r="C79" s="362" t="s">
        <v>136</v>
      </c>
      <c r="D79" s="351">
        <v>0</v>
      </c>
      <c r="E79" s="351">
        <v>0</v>
      </c>
      <c r="F79" s="351">
        <v>0</v>
      </c>
      <c r="G79" s="377"/>
      <c r="H79" s="389"/>
      <c r="I79" s="595"/>
      <c r="J79" s="595"/>
      <c r="K79" s="595"/>
    </row>
    <row r="80" spans="2:11" ht="15.75">
      <c r="B80" s="341"/>
      <c r="C80" s="362" t="s">
        <v>135</v>
      </c>
      <c r="D80" s="351">
        <v>0</v>
      </c>
      <c r="E80" s="351">
        <v>0</v>
      </c>
      <c r="F80" s="351">
        <v>0</v>
      </c>
      <c r="G80" s="377"/>
      <c r="H80" s="390"/>
      <c r="I80" s="391" t="str">
        <f>IF(D96&lt;&gt;0,D96,"")</f>
        <v/>
      </c>
      <c r="J80" s="391" t="str">
        <f>IF(E96&lt;&gt;0,E96,"")</f>
        <v/>
      </c>
      <c r="K80" s="391" t="str">
        <f>IF(F96&lt;&gt;0,F96,"")</f>
        <v/>
      </c>
    </row>
    <row r="81" spans="2:23" ht="15.75">
      <c r="B81" s="341"/>
      <c r="C81" s="362" t="s">
        <v>134</v>
      </c>
      <c r="D81" s="351">
        <v>0</v>
      </c>
      <c r="E81" s="351">
        <v>0</v>
      </c>
      <c r="F81" s="351">
        <v>0</v>
      </c>
      <c r="G81" s="377"/>
      <c r="H81" s="389"/>
      <c r="I81" s="385"/>
      <c r="J81" s="385"/>
      <c r="K81" s="386"/>
    </row>
    <row r="82" spans="2:23" ht="15">
      <c r="B82" s="341"/>
      <c r="C82" s="362" t="s">
        <v>139</v>
      </c>
      <c r="D82" s="363">
        <f>D83+D84+D85+D86</f>
        <v>0</v>
      </c>
      <c r="E82" s="363">
        <f>E83+E84+E85+E86</f>
        <v>0</v>
      </c>
      <c r="F82" s="363">
        <f>F83+F84+F85+F86</f>
        <v>0</v>
      </c>
      <c r="G82" s="377"/>
      <c r="H82" s="594" t="s">
        <v>330</v>
      </c>
      <c r="I82" s="594"/>
      <c r="J82" s="594"/>
      <c r="K82" s="594"/>
      <c r="T82" s="392">
        <f>IF(I78="",0,1)</f>
        <v>0</v>
      </c>
      <c r="U82" s="392">
        <f>IF(J78="",0,1)</f>
        <v>0</v>
      </c>
      <c r="V82" s="392">
        <f>IF(K78="",0,1)</f>
        <v>0</v>
      </c>
      <c r="W82" s="393">
        <f>T82+U82+V82</f>
        <v>0</v>
      </c>
    </row>
    <row r="83" spans="2:23" ht="15.75">
      <c r="B83" s="341"/>
      <c r="C83" s="358" t="s">
        <v>137</v>
      </c>
      <c r="D83" s="351">
        <v>0</v>
      </c>
      <c r="E83" s="351">
        <v>0</v>
      </c>
      <c r="F83" s="351">
        <v>0</v>
      </c>
      <c r="G83" s="377"/>
      <c r="H83" s="394" t="s">
        <v>331</v>
      </c>
      <c r="I83" s="395">
        <v>0</v>
      </c>
      <c r="J83" s="395">
        <v>0</v>
      </c>
      <c r="K83" s="395">
        <v>0</v>
      </c>
    </row>
    <row r="84" spans="2:23" ht="15.75">
      <c r="B84" s="341"/>
      <c r="C84" s="362" t="s">
        <v>136</v>
      </c>
      <c r="D84" s="351">
        <v>0</v>
      </c>
      <c r="E84" s="351">
        <v>0</v>
      </c>
      <c r="F84" s="351">
        <v>0</v>
      </c>
      <c r="G84" s="377"/>
      <c r="H84" s="396" t="s">
        <v>332</v>
      </c>
      <c r="I84" s="395">
        <v>0</v>
      </c>
      <c r="J84" s="395">
        <v>0</v>
      </c>
      <c r="K84" s="395">
        <v>0</v>
      </c>
    </row>
    <row r="85" spans="2:23" ht="30">
      <c r="B85" s="341"/>
      <c r="C85" s="362" t="s">
        <v>135</v>
      </c>
      <c r="D85" s="351">
        <v>0</v>
      </c>
      <c r="E85" s="351">
        <v>0</v>
      </c>
      <c r="F85" s="351">
        <v>0</v>
      </c>
      <c r="G85" s="377"/>
      <c r="H85" s="397" t="s">
        <v>333</v>
      </c>
      <c r="I85" s="398">
        <v>0</v>
      </c>
      <c r="J85" s="398">
        <v>0</v>
      </c>
      <c r="K85" s="398">
        <v>0</v>
      </c>
    </row>
    <row r="86" spans="2:23" ht="15">
      <c r="B86" s="341"/>
      <c r="C86" s="362" t="s">
        <v>134</v>
      </c>
      <c r="D86" s="351">
        <v>0</v>
      </c>
      <c r="E86" s="351">
        <v>0</v>
      </c>
      <c r="F86" s="351">
        <v>0</v>
      </c>
      <c r="G86" s="377"/>
      <c r="H86" s="396"/>
      <c r="I86" s="396"/>
      <c r="J86" s="396"/>
      <c r="K86" s="396"/>
    </row>
    <row r="87" spans="2:23" ht="15.75">
      <c r="B87" s="341"/>
      <c r="C87" s="362" t="s">
        <v>133</v>
      </c>
      <c r="D87" s="363">
        <f>SUM(D88:D90)</f>
        <v>0</v>
      </c>
      <c r="E87" s="363">
        <f>SUM(E88:E90)</f>
        <v>0</v>
      </c>
      <c r="F87" s="363">
        <f>SUM(F88:F90)</f>
        <v>0</v>
      </c>
      <c r="G87" s="377"/>
      <c r="H87" s="384"/>
      <c r="I87" s="385"/>
      <c r="J87" s="385"/>
      <c r="K87" s="386"/>
    </row>
    <row r="88" spans="2:23" ht="15">
      <c r="B88" s="341"/>
      <c r="C88" s="362" t="s">
        <v>132</v>
      </c>
      <c r="D88" s="351">
        <v>0</v>
      </c>
      <c r="E88" s="351">
        <v>0</v>
      </c>
      <c r="F88" s="351">
        <v>0</v>
      </c>
      <c r="G88" s="377"/>
      <c r="H88" s="382"/>
      <c r="I88" s="382"/>
      <c r="J88" s="382"/>
      <c r="K88" s="383"/>
    </row>
    <row r="89" spans="2:23" ht="15">
      <c r="B89" s="341"/>
      <c r="C89" s="362" t="s">
        <v>131</v>
      </c>
      <c r="D89" s="351">
        <v>0</v>
      </c>
      <c r="E89" s="351">
        <v>0</v>
      </c>
      <c r="F89" s="351">
        <v>0</v>
      </c>
      <c r="G89" s="189"/>
      <c r="H89" s="382"/>
      <c r="I89" s="382"/>
      <c r="J89" s="382"/>
      <c r="K89" s="383"/>
    </row>
    <row r="90" spans="2:23" ht="15">
      <c r="B90" s="341"/>
      <c r="C90" s="362" t="s">
        <v>130</v>
      </c>
      <c r="D90" s="351">
        <v>0</v>
      </c>
      <c r="E90" s="351">
        <v>0</v>
      </c>
      <c r="F90" s="351">
        <v>0</v>
      </c>
      <c r="G90" s="587"/>
      <c r="H90" s="382"/>
      <c r="I90" s="382"/>
      <c r="J90" s="382"/>
      <c r="K90" s="383"/>
    </row>
    <row r="91" spans="2:23" ht="17.25" customHeight="1">
      <c r="B91" s="341"/>
      <c r="C91" s="362" t="s">
        <v>129</v>
      </c>
      <c r="D91" s="351">
        <v>0</v>
      </c>
      <c r="E91" s="351">
        <v>0</v>
      </c>
      <c r="F91" s="351">
        <v>0</v>
      </c>
      <c r="G91" s="587"/>
      <c r="H91" s="382"/>
      <c r="I91" s="382"/>
      <c r="J91" s="382"/>
      <c r="K91" s="383"/>
    </row>
    <row r="92" spans="2:23" ht="18.75" customHeight="1">
      <c r="B92" s="346" t="s">
        <v>128</v>
      </c>
      <c r="C92" s="399" t="s">
        <v>127</v>
      </c>
      <c r="D92" s="351">
        <v>0</v>
      </c>
      <c r="E92" s="351">
        <v>0</v>
      </c>
      <c r="F92" s="351">
        <v>0</v>
      </c>
      <c r="G92" s="587"/>
      <c r="H92" s="382"/>
      <c r="I92" s="382"/>
      <c r="J92" s="382"/>
      <c r="K92" s="383"/>
    </row>
    <row r="93" spans="2:23" ht="18.75" customHeight="1">
      <c r="B93" s="400" t="s">
        <v>448</v>
      </c>
      <c r="C93" s="401" t="s">
        <v>449</v>
      </c>
      <c r="D93" s="351">
        <v>0</v>
      </c>
      <c r="E93" s="351">
        <v>0</v>
      </c>
      <c r="F93" s="351">
        <v>0</v>
      </c>
      <c r="G93" s="587"/>
      <c r="H93" s="382"/>
      <c r="I93" s="382"/>
      <c r="J93" s="382"/>
      <c r="K93" s="383"/>
    </row>
    <row r="94" spans="2:23" ht="18.75" customHeight="1">
      <c r="B94" s="346" t="s">
        <v>450</v>
      </c>
      <c r="C94" s="359" t="s">
        <v>451</v>
      </c>
      <c r="D94" s="351">
        <v>0</v>
      </c>
      <c r="E94" s="351">
        <v>0</v>
      </c>
      <c r="F94" s="351">
        <v>0</v>
      </c>
      <c r="G94" s="587"/>
      <c r="H94" s="382"/>
      <c r="I94" s="382"/>
      <c r="J94" s="382"/>
      <c r="K94" s="383"/>
    </row>
    <row r="95" spans="2:23" ht="27.75" customHeight="1">
      <c r="B95" s="591" t="s">
        <v>126</v>
      </c>
      <c r="C95" s="592"/>
      <c r="D95" s="402">
        <f>D8+D50+D93+D94</f>
        <v>0</v>
      </c>
      <c r="E95" s="402">
        <f>E8+E50+E93+E94</f>
        <v>0</v>
      </c>
      <c r="F95" s="402">
        <f>F8+F50+F93+F94</f>
        <v>0</v>
      </c>
      <c r="G95" s="587"/>
      <c r="H95" s="382"/>
      <c r="I95" s="382"/>
      <c r="J95" s="382"/>
      <c r="K95" s="383"/>
    </row>
    <row r="96" spans="2:23" ht="18" customHeight="1">
      <c r="B96" s="589" t="s">
        <v>125</v>
      </c>
      <c r="C96" s="590"/>
      <c r="D96" s="403">
        <f>D95-I67</f>
        <v>0</v>
      </c>
      <c r="E96" s="403">
        <f>E95-J67</f>
        <v>0</v>
      </c>
      <c r="F96" s="403">
        <f>F95-K67</f>
        <v>0</v>
      </c>
      <c r="G96" s="588"/>
      <c r="H96" s="404"/>
      <c r="I96" s="405"/>
      <c r="J96" s="406"/>
      <c r="K96" s="407"/>
    </row>
    <row r="97" spans="2:10" s="189" customFormat="1" ht="17.25" customHeight="1">
      <c r="B97" s="585"/>
      <c r="C97" s="586"/>
    </row>
    <row r="98" spans="2:10" s="189" customFormat="1">
      <c r="E98" s="408"/>
      <c r="G98" s="409"/>
    </row>
    <row r="99" spans="2:10" s="189" customFormat="1">
      <c r="B99" s="410"/>
    </row>
    <row r="100" spans="2:10" s="189" customFormat="1"/>
    <row r="101" spans="2:10" s="189" customFormat="1"/>
    <row r="102" spans="2:10" s="189" customFormat="1">
      <c r="I102" s="410"/>
      <c r="J102" s="410"/>
    </row>
    <row r="103" spans="2:10" s="189" customFormat="1">
      <c r="I103" s="410"/>
      <c r="J103" s="410"/>
    </row>
    <row r="104" spans="2:10" s="189" customFormat="1">
      <c r="I104" s="410"/>
      <c r="J104" s="410"/>
    </row>
    <row r="105" spans="2:10" s="189" customFormat="1">
      <c r="I105" s="410"/>
      <c r="J105" s="410"/>
    </row>
    <row r="106" spans="2:10" s="189" customFormat="1">
      <c r="I106" s="410"/>
      <c r="J106" s="410"/>
    </row>
    <row r="107" spans="2:10" s="189" customFormat="1">
      <c r="I107" s="410"/>
      <c r="J107" s="410"/>
    </row>
    <row r="108" spans="2:10" s="189" customFormat="1">
      <c r="I108" s="410"/>
      <c r="J108" s="410"/>
    </row>
    <row r="109" spans="2:10" s="189" customFormat="1">
      <c r="I109" s="410"/>
      <c r="J109" s="410"/>
    </row>
    <row r="110" spans="2:10" s="189" customFormat="1">
      <c r="I110" s="410"/>
      <c r="J110" s="410"/>
    </row>
    <row r="111" spans="2:10" s="189" customFormat="1">
      <c r="I111" s="410"/>
      <c r="J111" s="410"/>
    </row>
    <row r="112" spans="2:10" s="189" customFormat="1">
      <c r="I112" s="410"/>
      <c r="J112" s="410"/>
    </row>
    <row r="113" spans="9:10" s="189" customFormat="1">
      <c r="I113" s="410"/>
      <c r="J113" s="410"/>
    </row>
    <row r="114" spans="9:10" s="189" customFormat="1">
      <c r="I114" s="410"/>
      <c r="J114" s="410"/>
    </row>
    <row r="115" spans="9:10" s="189" customFormat="1">
      <c r="I115" s="410"/>
      <c r="J115" s="410"/>
    </row>
    <row r="116" spans="9:10" s="189" customFormat="1">
      <c r="I116" s="410"/>
      <c r="J116" s="410"/>
    </row>
    <row r="117" spans="9:10" s="189" customFormat="1">
      <c r="I117" s="410"/>
      <c r="J117" s="410"/>
    </row>
    <row r="118" spans="9:10" s="189" customFormat="1">
      <c r="I118" s="410"/>
      <c r="J118" s="410"/>
    </row>
    <row r="119" spans="9:10" s="189" customFormat="1">
      <c r="I119" s="410"/>
      <c r="J119" s="410"/>
    </row>
    <row r="120" spans="9:10" s="189" customFormat="1">
      <c r="I120" s="410"/>
      <c r="J120" s="410"/>
    </row>
    <row r="121" spans="9:10" s="189" customFormat="1">
      <c r="I121" s="410"/>
      <c r="J121" s="410"/>
    </row>
    <row r="122" spans="9:10" s="189" customFormat="1">
      <c r="I122" s="410"/>
      <c r="J122" s="410"/>
    </row>
    <row r="123" spans="9:10" s="189" customFormat="1">
      <c r="I123" s="410"/>
      <c r="J123" s="410"/>
    </row>
    <row r="124" spans="9:10" s="189" customFormat="1">
      <c r="I124" s="410"/>
      <c r="J124" s="410"/>
    </row>
    <row r="125" spans="9:10" s="189" customFormat="1">
      <c r="I125" s="410"/>
      <c r="J125" s="410"/>
    </row>
    <row r="126" spans="9:10" s="189" customFormat="1">
      <c r="I126" s="410"/>
      <c r="J126" s="410"/>
    </row>
    <row r="127" spans="9:10" s="189" customFormat="1">
      <c r="I127" s="410"/>
      <c r="J127" s="410"/>
    </row>
    <row r="128" spans="9:10" s="189" customFormat="1">
      <c r="I128" s="410"/>
      <c r="J128" s="410"/>
    </row>
    <row r="129" spans="9:10" s="189" customFormat="1">
      <c r="I129" s="410"/>
      <c r="J129" s="410"/>
    </row>
    <row r="130" spans="9:10" s="189" customFormat="1">
      <c r="I130" s="410"/>
      <c r="J130" s="410"/>
    </row>
    <row r="131" spans="9:10" s="189" customFormat="1">
      <c r="I131" s="410"/>
      <c r="J131" s="410"/>
    </row>
    <row r="132" spans="9:10" s="189" customFormat="1">
      <c r="I132" s="410"/>
      <c r="J132" s="410"/>
    </row>
    <row r="133" spans="9:10" s="189" customFormat="1">
      <c r="I133" s="410"/>
      <c r="J133" s="410"/>
    </row>
    <row r="134" spans="9:10" s="189" customFormat="1">
      <c r="I134" s="410"/>
      <c r="J134" s="410"/>
    </row>
    <row r="135" spans="9:10" s="189" customFormat="1">
      <c r="I135" s="410"/>
      <c r="J135" s="410"/>
    </row>
    <row r="136" spans="9:10" s="189" customFormat="1">
      <c r="I136" s="410"/>
      <c r="J136" s="410"/>
    </row>
    <row r="137" spans="9:10" s="189" customFormat="1">
      <c r="I137" s="410"/>
      <c r="J137" s="410"/>
    </row>
    <row r="138" spans="9:10" s="189" customFormat="1">
      <c r="I138" s="410"/>
      <c r="J138" s="410"/>
    </row>
    <row r="139" spans="9:10" s="189" customFormat="1">
      <c r="I139" s="410"/>
      <c r="J139" s="410"/>
    </row>
    <row r="140" spans="9:10" s="189" customFormat="1">
      <c r="I140" s="410"/>
      <c r="J140" s="410"/>
    </row>
    <row r="141" spans="9:10" s="189" customFormat="1">
      <c r="I141" s="410"/>
      <c r="J141" s="410"/>
    </row>
    <row r="142" spans="9:10" s="189" customFormat="1">
      <c r="I142" s="410"/>
      <c r="J142" s="410"/>
    </row>
    <row r="143" spans="9:10" s="189" customFormat="1">
      <c r="I143" s="410"/>
      <c r="J143" s="410"/>
    </row>
    <row r="144" spans="9:10" s="189" customFormat="1">
      <c r="I144" s="410"/>
      <c r="J144" s="410"/>
    </row>
    <row r="145" spans="9:10" s="189" customFormat="1">
      <c r="I145" s="410"/>
      <c r="J145" s="410"/>
    </row>
    <row r="146" spans="9:10" s="189" customFormat="1">
      <c r="I146" s="410"/>
      <c r="J146" s="410"/>
    </row>
    <row r="147" spans="9:10" s="189" customFormat="1">
      <c r="I147" s="410"/>
      <c r="J147" s="410"/>
    </row>
    <row r="148" spans="9:10" s="189" customFormat="1">
      <c r="I148" s="410"/>
      <c r="J148" s="410"/>
    </row>
    <row r="149" spans="9:10" s="189" customFormat="1">
      <c r="I149" s="410"/>
      <c r="J149" s="410"/>
    </row>
    <row r="150" spans="9:10" s="189" customFormat="1">
      <c r="I150" s="410"/>
      <c r="J150" s="410"/>
    </row>
    <row r="151" spans="9:10" s="189" customFormat="1">
      <c r="I151" s="410"/>
      <c r="J151" s="410"/>
    </row>
    <row r="152" spans="9:10">
      <c r="I152" s="411"/>
      <c r="J152" s="411"/>
    </row>
    <row r="153" spans="9:10">
      <c r="I153" s="411"/>
      <c r="J153" s="411"/>
    </row>
    <row r="154" spans="9:10">
      <c r="I154" s="411"/>
      <c r="J154" s="411"/>
    </row>
    <row r="155" spans="9:10">
      <c r="I155" s="411"/>
      <c r="J155" s="411"/>
    </row>
    <row r="156" spans="9:10">
      <c r="I156" s="411"/>
      <c r="J156" s="411"/>
    </row>
    <row r="157" spans="9:10">
      <c r="I157" s="411"/>
      <c r="J157" s="411"/>
    </row>
    <row r="158" spans="9:10">
      <c r="I158" s="411"/>
      <c r="J158" s="411"/>
    </row>
    <row r="159" spans="9:10">
      <c r="I159" s="411"/>
      <c r="J159" s="411"/>
    </row>
    <row r="160" spans="9:10">
      <c r="I160" s="411"/>
      <c r="J160" s="411"/>
    </row>
    <row r="161" spans="9:10">
      <c r="I161" s="411"/>
      <c r="J161" s="411"/>
    </row>
    <row r="162" spans="9:10">
      <c r="I162" s="411"/>
      <c r="J162" s="411"/>
    </row>
    <row r="163" spans="9:10">
      <c r="I163" s="411"/>
      <c r="J163" s="411"/>
    </row>
    <row r="164" spans="9:10">
      <c r="I164" s="411"/>
      <c r="J164" s="411"/>
    </row>
    <row r="165" spans="9:10">
      <c r="I165" s="411"/>
      <c r="J165" s="411"/>
    </row>
    <row r="166" spans="9:10">
      <c r="I166" s="411"/>
      <c r="J166" s="411"/>
    </row>
    <row r="167" spans="9:10">
      <c r="I167" s="411"/>
      <c r="J167" s="411"/>
    </row>
    <row r="168" spans="9:10">
      <c r="I168" s="411"/>
      <c r="J168" s="411"/>
    </row>
    <row r="169" spans="9:10">
      <c r="I169" s="411"/>
      <c r="J169" s="411"/>
    </row>
    <row r="170" spans="9:10">
      <c r="I170" s="411"/>
      <c r="J170" s="411"/>
    </row>
    <row r="171" spans="9:10">
      <c r="I171" s="411"/>
      <c r="J171" s="411"/>
    </row>
    <row r="172" spans="9:10">
      <c r="I172" s="411"/>
      <c r="J172" s="411"/>
    </row>
    <row r="173" spans="9:10">
      <c r="I173" s="411"/>
      <c r="J173" s="411"/>
    </row>
    <row r="174" spans="9:10">
      <c r="I174" s="411"/>
      <c r="J174" s="411"/>
    </row>
    <row r="175" spans="9:10">
      <c r="I175" s="411"/>
      <c r="J175" s="411"/>
    </row>
    <row r="176" spans="9:10">
      <c r="I176" s="411"/>
      <c r="J176" s="411"/>
    </row>
    <row r="177" spans="9:10">
      <c r="I177" s="411"/>
      <c r="J177" s="411"/>
    </row>
    <row r="178" spans="9:10">
      <c r="I178" s="411"/>
      <c r="J178" s="411"/>
    </row>
    <row r="179" spans="9:10">
      <c r="I179" s="411"/>
      <c r="J179" s="411"/>
    </row>
    <row r="180" spans="9:10">
      <c r="I180" s="411"/>
      <c r="J180" s="411"/>
    </row>
    <row r="181" spans="9:10">
      <c r="I181" s="411"/>
      <c r="J181" s="411"/>
    </row>
    <row r="182" spans="9:10">
      <c r="I182" s="411"/>
      <c r="J182" s="411"/>
    </row>
    <row r="183" spans="9:10">
      <c r="I183" s="411"/>
      <c r="J183" s="411"/>
    </row>
    <row r="184" spans="9:10">
      <c r="I184" s="411"/>
      <c r="J184" s="411"/>
    </row>
    <row r="185" spans="9:10">
      <c r="I185" s="411"/>
      <c r="J185" s="411"/>
    </row>
    <row r="186" spans="9:10">
      <c r="I186" s="411"/>
      <c r="J186" s="411"/>
    </row>
    <row r="187" spans="9:10">
      <c r="I187" s="411"/>
      <c r="J187" s="411"/>
    </row>
    <row r="188" spans="9:10">
      <c r="I188" s="411"/>
      <c r="J188" s="411"/>
    </row>
    <row r="189" spans="9:10">
      <c r="I189" s="411"/>
      <c r="J189" s="411"/>
    </row>
    <row r="190" spans="9:10">
      <c r="I190" s="411"/>
      <c r="J190" s="411"/>
    </row>
    <row r="191" spans="9:10">
      <c r="I191" s="411"/>
      <c r="J191" s="411"/>
    </row>
    <row r="192" spans="9:10">
      <c r="I192" s="411"/>
      <c r="J192" s="411"/>
    </row>
    <row r="193" spans="9:10">
      <c r="I193" s="411"/>
      <c r="J193" s="411"/>
    </row>
    <row r="194" spans="9:10">
      <c r="I194" s="411"/>
      <c r="J194" s="411"/>
    </row>
    <row r="195" spans="9:10">
      <c r="I195" s="411"/>
      <c r="J195" s="411"/>
    </row>
    <row r="196" spans="9:10">
      <c r="I196" s="411"/>
      <c r="J196" s="411"/>
    </row>
    <row r="197" spans="9:10">
      <c r="I197" s="411"/>
      <c r="J197" s="411"/>
    </row>
    <row r="198" spans="9:10">
      <c r="I198" s="411"/>
      <c r="J198" s="411"/>
    </row>
    <row r="199" spans="9:10">
      <c r="I199" s="411"/>
      <c r="J199" s="411"/>
    </row>
    <row r="200" spans="9:10">
      <c r="I200" s="411"/>
      <c r="J200" s="411"/>
    </row>
    <row r="201" spans="9:10">
      <c r="I201" s="411"/>
      <c r="J201" s="411"/>
    </row>
    <row r="202" spans="9:10">
      <c r="I202" s="411"/>
      <c r="J202" s="411"/>
    </row>
    <row r="203" spans="9:10">
      <c r="I203" s="411"/>
      <c r="J203" s="411"/>
    </row>
    <row r="204" spans="9:10">
      <c r="I204" s="411"/>
      <c r="J204" s="411"/>
    </row>
    <row r="205" spans="9:10">
      <c r="I205" s="411"/>
      <c r="J205" s="411"/>
    </row>
    <row r="206" spans="9:10">
      <c r="I206" s="411"/>
      <c r="J206" s="411"/>
    </row>
    <row r="207" spans="9:10">
      <c r="I207" s="411"/>
      <c r="J207" s="411"/>
    </row>
    <row r="208" spans="9:10">
      <c r="I208" s="411"/>
      <c r="J208" s="411"/>
    </row>
    <row r="209" spans="9:10">
      <c r="I209" s="411"/>
      <c r="J209" s="411"/>
    </row>
    <row r="210" spans="9:10">
      <c r="I210" s="411"/>
      <c r="J210" s="411"/>
    </row>
    <row r="211" spans="9:10">
      <c r="I211" s="411"/>
      <c r="J211" s="411"/>
    </row>
    <row r="212" spans="9:10">
      <c r="I212" s="411"/>
      <c r="J212" s="411"/>
    </row>
    <row r="213" spans="9:10">
      <c r="I213" s="411"/>
      <c r="J213" s="411"/>
    </row>
    <row r="214" spans="9:10">
      <c r="I214" s="411"/>
      <c r="J214" s="411"/>
    </row>
    <row r="215" spans="9:10">
      <c r="I215" s="411"/>
      <c r="J215" s="411"/>
    </row>
    <row r="216" spans="9:10">
      <c r="I216" s="411"/>
      <c r="J216" s="411"/>
    </row>
    <row r="217" spans="9:10">
      <c r="I217" s="411"/>
      <c r="J217" s="411"/>
    </row>
    <row r="218" spans="9:10">
      <c r="I218" s="411"/>
      <c r="J218" s="411"/>
    </row>
    <row r="219" spans="9:10">
      <c r="I219" s="411"/>
      <c r="J219" s="411"/>
    </row>
    <row r="220" spans="9:10">
      <c r="I220" s="411"/>
      <c r="J220" s="411"/>
    </row>
    <row r="221" spans="9:10">
      <c r="I221" s="411"/>
      <c r="J221" s="411"/>
    </row>
    <row r="222" spans="9:10">
      <c r="I222" s="411"/>
      <c r="J222" s="411"/>
    </row>
    <row r="223" spans="9:10">
      <c r="I223" s="411"/>
      <c r="J223" s="411"/>
    </row>
    <row r="224" spans="9:10">
      <c r="I224" s="411"/>
      <c r="J224" s="411"/>
    </row>
    <row r="225" spans="9:10">
      <c r="I225" s="411"/>
      <c r="J225" s="411"/>
    </row>
    <row r="226" spans="9:10">
      <c r="I226" s="411"/>
      <c r="J226" s="411"/>
    </row>
    <row r="227" spans="9:10">
      <c r="I227" s="411"/>
      <c r="J227" s="411"/>
    </row>
    <row r="228" spans="9:10">
      <c r="I228" s="411"/>
      <c r="J228" s="411"/>
    </row>
    <row r="229" spans="9:10">
      <c r="I229" s="411"/>
      <c r="J229" s="411"/>
    </row>
    <row r="230" spans="9:10">
      <c r="I230" s="411"/>
      <c r="J230" s="411"/>
    </row>
    <row r="231" spans="9:10">
      <c r="I231" s="411"/>
      <c r="J231" s="411"/>
    </row>
    <row r="232" spans="9:10">
      <c r="I232" s="411"/>
      <c r="J232" s="411"/>
    </row>
    <row r="233" spans="9:10">
      <c r="I233" s="411"/>
      <c r="J233" s="411"/>
    </row>
    <row r="234" spans="9:10">
      <c r="I234" s="411"/>
      <c r="J234" s="411"/>
    </row>
    <row r="235" spans="9:10">
      <c r="I235" s="411"/>
      <c r="J235" s="411"/>
    </row>
    <row r="236" spans="9:10">
      <c r="I236" s="411"/>
      <c r="J236" s="411"/>
    </row>
    <row r="237" spans="9:10">
      <c r="I237" s="411"/>
      <c r="J237" s="411"/>
    </row>
    <row r="238" spans="9:10">
      <c r="I238" s="411"/>
      <c r="J238" s="411"/>
    </row>
    <row r="239" spans="9:10">
      <c r="I239" s="411"/>
      <c r="J239" s="411"/>
    </row>
    <row r="240" spans="9:10">
      <c r="I240" s="411"/>
      <c r="J240" s="411"/>
    </row>
    <row r="241" spans="9:10">
      <c r="I241" s="411"/>
      <c r="J241" s="411"/>
    </row>
    <row r="242" spans="9:10">
      <c r="I242" s="411"/>
      <c r="J242" s="411"/>
    </row>
    <row r="243" spans="9:10">
      <c r="I243" s="411"/>
      <c r="J243" s="411"/>
    </row>
    <row r="244" spans="9:10">
      <c r="I244" s="411"/>
      <c r="J244" s="411"/>
    </row>
    <row r="245" spans="9:10">
      <c r="I245" s="411"/>
      <c r="J245" s="411"/>
    </row>
    <row r="246" spans="9:10">
      <c r="I246" s="411"/>
      <c r="J246" s="411"/>
    </row>
    <row r="247" spans="9:10">
      <c r="I247" s="411"/>
      <c r="J247" s="411"/>
    </row>
    <row r="248" spans="9:10">
      <c r="I248" s="411"/>
      <c r="J248" s="411"/>
    </row>
    <row r="249" spans="9:10">
      <c r="I249" s="411"/>
      <c r="J249" s="411"/>
    </row>
    <row r="250" spans="9:10">
      <c r="I250" s="411"/>
      <c r="J250" s="411"/>
    </row>
    <row r="251" spans="9:10">
      <c r="I251" s="411"/>
      <c r="J251" s="411"/>
    </row>
    <row r="252" spans="9:10">
      <c r="I252" s="411"/>
      <c r="J252" s="411"/>
    </row>
    <row r="253" spans="9:10">
      <c r="I253" s="411"/>
      <c r="J253" s="411"/>
    </row>
    <row r="254" spans="9:10">
      <c r="I254" s="411"/>
      <c r="J254" s="411"/>
    </row>
    <row r="255" spans="9:10">
      <c r="I255" s="411"/>
      <c r="J255" s="411"/>
    </row>
    <row r="256" spans="9:10">
      <c r="I256" s="411"/>
      <c r="J256" s="411"/>
    </row>
    <row r="257" spans="9:10">
      <c r="I257" s="411"/>
      <c r="J257" s="411"/>
    </row>
    <row r="258" spans="9:10">
      <c r="I258" s="411"/>
      <c r="J258" s="411"/>
    </row>
    <row r="259" spans="9:10">
      <c r="I259" s="411"/>
      <c r="J259" s="411"/>
    </row>
    <row r="260" spans="9:10">
      <c r="I260" s="411"/>
      <c r="J260" s="411"/>
    </row>
    <row r="261" spans="9:10">
      <c r="I261" s="411"/>
      <c r="J261" s="411"/>
    </row>
    <row r="262" spans="9:10">
      <c r="I262" s="411"/>
      <c r="J262" s="411"/>
    </row>
    <row r="263" spans="9:10">
      <c r="I263" s="411"/>
      <c r="J263" s="411"/>
    </row>
    <row r="264" spans="9:10">
      <c r="I264" s="411"/>
      <c r="J264" s="411"/>
    </row>
    <row r="265" spans="9:10">
      <c r="I265" s="411"/>
      <c r="J265" s="411"/>
    </row>
    <row r="266" spans="9:10">
      <c r="I266" s="411"/>
      <c r="J266" s="411"/>
    </row>
    <row r="267" spans="9:10">
      <c r="I267" s="411"/>
      <c r="J267" s="411"/>
    </row>
    <row r="268" spans="9:10">
      <c r="I268" s="411"/>
      <c r="J268" s="411"/>
    </row>
    <row r="269" spans="9:10">
      <c r="I269" s="411"/>
      <c r="J269" s="411"/>
    </row>
    <row r="270" spans="9:10">
      <c r="I270" s="411"/>
      <c r="J270" s="411"/>
    </row>
    <row r="271" spans="9:10">
      <c r="I271" s="411"/>
      <c r="J271" s="411"/>
    </row>
    <row r="272" spans="9:10">
      <c r="I272" s="411"/>
      <c r="J272" s="411"/>
    </row>
    <row r="273" spans="9:10">
      <c r="I273" s="411"/>
      <c r="J273" s="411"/>
    </row>
    <row r="274" spans="9:10">
      <c r="I274" s="411"/>
      <c r="J274" s="411"/>
    </row>
    <row r="275" spans="9:10">
      <c r="I275" s="411"/>
      <c r="J275" s="411"/>
    </row>
    <row r="276" spans="9:10">
      <c r="I276" s="411"/>
      <c r="J276" s="411"/>
    </row>
    <row r="277" spans="9:10">
      <c r="I277" s="411"/>
      <c r="J277" s="411"/>
    </row>
    <row r="278" spans="9:10">
      <c r="I278" s="411"/>
      <c r="J278" s="411"/>
    </row>
    <row r="279" spans="9:10">
      <c r="I279" s="411"/>
      <c r="J279" s="411"/>
    </row>
    <row r="280" spans="9:10">
      <c r="I280" s="411"/>
      <c r="J280" s="411"/>
    </row>
    <row r="281" spans="9:10">
      <c r="I281" s="411"/>
      <c r="J281" s="411"/>
    </row>
    <row r="282" spans="9:10">
      <c r="I282" s="411"/>
      <c r="J282" s="411"/>
    </row>
    <row r="283" spans="9:10">
      <c r="I283" s="411"/>
      <c r="J283" s="411"/>
    </row>
    <row r="284" spans="9:10">
      <c r="I284" s="411"/>
      <c r="J284" s="411"/>
    </row>
    <row r="285" spans="9:10">
      <c r="I285" s="411"/>
      <c r="J285" s="411"/>
    </row>
    <row r="286" spans="9:10">
      <c r="I286" s="411"/>
      <c r="J286" s="411"/>
    </row>
    <row r="287" spans="9:10">
      <c r="I287" s="411"/>
      <c r="J287" s="411"/>
    </row>
    <row r="288" spans="9:10">
      <c r="I288" s="411"/>
      <c r="J288" s="411"/>
    </row>
    <row r="289" spans="9:10">
      <c r="I289" s="411"/>
      <c r="J289" s="411"/>
    </row>
    <row r="290" spans="9:10">
      <c r="I290" s="411"/>
      <c r="J290" s="411"/>
    </row>
    <row r="291" spans="9:10">
      <c r="I291" s="411"/>
      <c r="J291" s="411"/>
    </row>
    <row r="292" spans="9:10">
      <c r="I292" s="411"/>
      <c r="J292" s="411"/>
    </row>
    <row r="293" spans="9:10">
      <c r="I293" s="411"/>
      <c r="J293" s="411"/>
    </row>
    <row r="294" spans="9:10">
      <c r="I294" s="411"/>
      <c r="J294" s="411"/>
    </row>
    <row r="295" spans="9:10">
      <c r="I295" s="411"/>
      <c r="J295" s="411"/>
    </row>
    <row r="296" spans="9:10">
      <c r="I296" s="411"/>
      <c r="J296" s="411"/>
    </row>
    <row r="297" spans="9:10">
      <c r="I297" s="411"/>
      <c r="J297" s="411"/>
    </row>
    <row r="298" spans="9:10">
      <c r="I298" s="411"/>
      <c r="J298" s="411"/>
    </row>
    <row r="299" spans="9:10">
      <c r="I299" s="411"/>
      <c r="J299" s="411"/>
    </row>
    <row r="300" spans="9:10">
      <c r="I300" s="411"/>
      <c r="J300" s="411"/>
    </row>
    <row r="301" spans="9:10">
      <c r="I301" s="411"/>
      <c r="J301" s="411"/>
    </row>
    <row r="302" spans="9:10">
      <c r="I302" s="411"/>
      <c r="J302" s="411"/>
    </row>
    <row r="303" spans="9:10">
      <c r="I303" s="411"/>
      <c r="J303" s="411"/>
    </row>
    <row r="304" spans="9:10">
      <c r="I304" s="411"/>
      <c r="J304" s="411"/>
    </row>
    <row r="305" spans="9:10">
      <c r="I305" s="411"/>
      <c r="J305" s="411"/>
    </row>
    <row r="306" spans="9:10">
      <c r="I306" s="411"/>
      <c r="J306" s="411"/>
    </row>
    <row r="307" spans="9:10">
      <c r="I307" s="411"/>
      <c r="J307" s="411"/>
    </row>
    <row r="308" spans="9:10">
      <c r="I308" s="411"/>
      <c r="J308" s="411"/>
    </row>
    <row r="309" spans="9:10">
      <c r="I309" s="411"/>
      <c r="J309" s="411"/>
    </row>
    <row r="310" spans="9:10">
      <c r="I310" s="411"/>
      <c r="J310" s="411"/>
    </row>
    <row r="311" spans="9:10">
      <c r="I311" s="411"/>
      <c r="J311" s="411"/>
    </row>
    <row r="312" spans="9:10">
      <c r="I312" s="411"/>
      <c r="J312" s="411"/>
    </row>
    <row r="313" spans="9:10">
      <c r="I313" s="411"/>
      <c r="J313" s="411"/>
    </row>
    <row r="314" spans="9:10">
      <c r="I314" s="411"/>
      <c r="J314" s="411"/>
    </row>
    <row r="315" spans="9:10">
      <c r="I315" s="411"/>
      <c r="J315" s="411"/>
    </row>
    <row r="316" spans="9:10">
      <c r="I316" s="411"/>
      <c r="J316" s="411"/>
    </row>
    <row r="317" spans="9:10">
      <c r="I317" s="411"/>
      <c r="J317" s="411"/>
    </row>
    <row r="318" spans="9:10">
      <c r="I318" s="411"/>
      <c r="J318" s="411"/>
    </row>
    <row r="319" spans="9:10">
      <c r="I319" s="411"/>
      <c r="J319" s="411"/>
    </row>
    <row r="320" spans="9:10">
      <c r="I320" s="411"/>
      <c r="J320" s="411"/>
    </row>
    <row r="321" spans="9:10">
      <c r="I321" s="411"/>
      <c r="J321" s="411"/>
    </row>
    <row r="322" spans="9:10">
      <c r="I322" s="411"/>
      <c r="J322" s="411"/>
    </row>
    <row r="323" spans="9:10">
      <c r="I323" s="411"/>
      <c r="J323" s="411"/>
    </row>
    <row r="324" spans="9:10">
      <c r="I324" s="411"/>
      <c r="J324" s="411"/>
    </row>
    <row r="325" spans="9:10">
      <c r="I325" s="411"/>
      <c r="J325" s="411"/>
    </row>
    <row r="326" spans="9:10">
      <c r="I326" s="411"/>
      <c r="J326" s="411"/>
    </row>
    <row r="327" spans="9:10">
      <c r="I327" s="411"/>
      <c r="J327" s="411"/>
    </row>
    <row r="328" spans="9:10">
      <c r="I328" s="411"/>
      <c r="J328" s="411"/>
    </row>
    <row r="329" spans="9:10">
      <c r="I329" s="411"/>
      <c r="J329" s="411"/>
    </row>
    <row r="330" spans="9:10">
      <c r="I330" s="411"/>
      <c r="J330" s="411"/>
    </row>
    <row r="331" spans="9:10">
      <c r="I331" s="411"/>
      <c r="J331" s="411"/>
    </row>
    <row r="332" spans="9:10">
      <c r="I332" s="411"/>
      <c r="J332" s="411"/>
    </row>
    <row r="333" spans="9:10">
      <c r="I333" s="411"/>
      <c r="J333" s="411"/>
    </row>
    <row r="334" spans="9:10">
      <c r="I334" s="411"/>
      <c r="J334" s="411"/>
    </row>
    <row r="335" spans="9:10">
      <c r="I335" s="411"/>
      <c r="J335" s="411"/>
    </row>
    <row r="336" spans="9:10">
      <c r="I336" s="411"/>
      <c r="J336" s="411"/>
    </row>
    <row r="337" spans="9:10">
      <c r="I337" s="411"/>
      <c r="J337" s="411"/>
    </row>
    <row r="338" spans="9:10">
      <c r="I338" s="411"/>
      <c r="J338" s="411"/>
    </row>
    <row r="339" spans="9:10">
      <c r="I339" s="411"/>
      <c r="J339" s="411"/>
    </row>
    <row r="340" spans="9:10">
      <c r="I340" s="411"/>
      <c r="J340" s="411"/>
    </row>
    <row r="341" spans="9:10">
      <c r="I341" s="411"/>
      <c r="J341" s="411"/>
    </row>
    <row r="342" spans="9:10">
      <c r="I342" s="411"/>
      <c r="J342" s="411"/>
    </row>
    <row r="343" spans="9:10">
      <c r="I343" s="411"/>
      <c r="J343" s="411"/>
    </row>
    <row r="344" spans="9:10">
      <c r="I344" s="411"/>
      <c r="J344" s="411"/>
    </row>
    <row r="345" spans="9:10">
      <c r="I345" s="411"/>
      <c r="J345" s="411"/>
    </row>
    <row r="346" spans="9:10">
      <c r="I346" s="411"/>
      <c r="J346" s="411"/>
    </row>
    <row r="347" spans="9:10">
      <c r="I347" s="411"/>
      <c r="J347" s="411"/>
    </row>
    <row r="348" spans="9:10">
      <c r="I348" s="411"/>
      <c r="J348" s="411"/>
    </row>
    <row r="349" spans="9:10">
      <c r="I349" s="411"/>
      <c r="J349" s="411"/>
    </row>
    <row r="350" spans="9:10">
      <c r="I350" s="411"/>
      <c r="J350" s="411"/>
    </row>
    <row r="351" spans="9:10">
      <c r="I351" s="411"/>
      <c r="J351" s="411"/>
    </row>
    <row r="352" spans="9:10">
      <c r="I352" s="411"/>
      <c r="J352" s="411"/>
    </row>
    <row r="353" spans="9:10">
      <c r="I353" s="411"/>
      <c r="J353" s="411"/>
    </row>
    <row r="354" spans="9:10">
      <c r="I354" s="411"/>
      <c r="J354" s="411"/>
    </row>
    <row r="355" spans="9:10">
      <c r="I355" s="411"/>
      <c r="J355" s="411"/>
    </row>
    <row r="356" spans="9:10">
      <c r="I356" s="411"/>
      <c r="J356" s="411"/>
    </row>
    <row r="357" spans="9:10">
      <c r="I357" s="411"/>
      <c r="J357" s="411"/>
    </row>
    <row r="358" spans="9:10">
      <c r="I358" s="411"/>
      <c r="J358" s="411"/>
    </row>
    <row r="359" spans="9:10">
      <c r="I359" s="411"/>
      <c r="J359" s="411"/>
    </row>
    <row r="360" spans="9:10">
      <c r="I360" s="411"/>
      <c r="J360" s="411"/>
    </row>
    <row r="361" spans="9:10">
      <c r="I361" s="411"/>
      <c r="J361" s="411"/>
    </row>
    <row r="362" spans="9:10">
      <c r="I362" s="411"/>
      <c r="J362" s="411"/>
    </row>
    <row r="363" spans="9:10">
      <c r="I363" s="411"/>
      <c r="J363" s="411"/>
    </row>
    <row r="364" spans="9:10">
      <c r="I364" s="411"/>
      <c r="J364" s="411"/>
    </row>
    <row r="365" spans="9:10">
      <c r="I365" s="411"/>
      <c r="J365" s="411"/>
    </row>
    <row r="366" spans="9:10">
      <c r="I366" s="411"/>
      <c r="J366" s="411"/>
    </row>
    <row r="367" spans="9:10">
      <c r="I367" s="411"/>
      <c r="J367" s="411"/>
    </row>
    <row r="368" spans="9:10">
      <c r="I368" s="411"/>
      <c r="J368" s="411"/>
    </row>
    <row r="369" spans="9:10">
      <c r="I369" s="411"/>
      <c r="J369" s="411"/>
    </row>
    <row r="370" spans="9:10">
      <c r="I370" s="411"/>
      <c r="J370" s="411"/>
    </row>
    <row r="371" spans="9:10">
      <c r="I371" s="411"/>
      <c r="J371" s="411"/>
    </row>
    <row r="372" spans="9:10">
      <c r="I372" s="411"/>
      <c r="J372" s="411"/>
    </row>
    <row r="373" spans="9:10">
      <c r="I373" s="411"/>
      <c r="J373" s="411"/>
    </row>
    <row r="374" spans="9:10">
      <c r="I374" s="411"/>
      <c r="J374" s="411"/>
    </row>
    <row r="375" spans="9:10">
      <c r="I375" s="411"/>
      <c r="J375" s="411"/>
    </row>
    <row r="376" spans="9:10">
      <c r="I376" s="411"/>
      <c r="J376" s="411"/>
    </row>
    <row r="377" spans="9:10">
      <c r="I377" s="411"/>
      <c r="J377" s="411"/>
    </row>
    <row r="378" spans="9:10">
      <c r="I378" s="411"/>
      <c r="J378" s="411"/>
    </row>
    <row r="379" spans="9:10">
      <c r="I379" s="411"/>
      <c r="J379" s="411"/>
    </row>
    <row r="380" spans="9:10">
      <c r="I380" s="411"/>
      <c r="J380" s="411"/>
    </row>
    <row r="381" spans="9:10">
      <c r="I381" s="411"/>
      <c r="J381" s="411"/>
    </row>
    <row r="382" spans="9:10">
      <c r="I382" s="411"/>
      <c r="J382" s="411"/>
    </row>
    <row r="383" spans="9:10">
      <c r="I383" s="411"/>
      <c r="J383" s="411"/>
    </row>
    <row r="384" spans="9:10">
      <c r="I384" s="411"/>
      <c r="J384" s="411"/>
    </row>
    <row r="385" spans="9:10">
      <c r="I385" s="411"/>
      <c r="J385" s="411"/>
    </row>
    <row r="386" spans="9:10">
      <c r="I386" s="411"/>
      <c r="J386" s="411"/>
    </row>
    <row r="387" spans="9:10">
      <c r="I387" s="411"/>
      <c r="J387" s="411"/>
    </row>
    <row r="388" spans="9:10">
      <c r="I388" s="411"/>
      <c r="J388" s="411"/>
    </row>
    <row r="389" spans="9:10">
      <c r="I389" s="411"/>
      <c r="J389" s="411"/>
    </row>
    <row r="390" spans="9:10">
      <c r="I390" s="411"/>
      <c r="J390" s="411"/>
    </row>
    <row r="391" spans="9:10">
      <c r="I391" s="411"/>
      <c r="J391" s="411"/>
    </row>
    <row r="392" spans="9:10">
      <c r="I392" s="411"/>
      <c r="J392" s="411"/>
    </row>
    <row r="393" spans="9:10">
      <c r="I393" s="411"/>
      <c r="J393" s="411"/>
    </row>
    <row r="394" spans="9:10">
      <c r="I394" s="411"/>
      <c r="J394" s="411"/>
    </row>
    <row r="395" spans="9:10">
      <c r="I395" s="411"/>
      <c r="J395" s="411"/>
    </row>
    <row r="396" spans="9:10">
      <c r="I396" s="411"/>
      <c r="J396" s="411"/>
    </row>
    <row r="397" spans="9:10">
      <c r="I397" s="411"/>
      <c r="J397" s="411"/>
    </row>
    <row r="398" spans="9:10">
      <c r="I398" s="411"/>
      <c r="J398" s="411"/>
    </row>
    <row r="399" spans="9:10">
      <c r="I399" s="411"/>
      <c r="J399" s="411"/>
    </row>
    <row r="400" spans="9:10">
      <c r="I400" s="411"/>
      <c r="J400" s="411"/>
    </row>
    <row r="401" spans="9:10">
      <c r="I401" s="411"/>
      <c r="J401" s="411"/>
    </row>
    <row r="402" spans="9:10">
      <c r="I402" s="411"/>
      <c r="J402" s="411"/>
    </row>
    <row r="403" spans="9:10">
      <c r="I403" s="411"/>
      <c r="J403" s="411"/>
    </row>
    <row r="404" spans="9:10">
      <c r="I404" s="411"/>
      <c r="J404" s="411"/>
    </row>
    <row r="405" spans="9:10">
      <c r="I405" s="411"/>
      <c r="J405" s="411"/>
    </row>
    <row r="406" spans="9:10">
      <c r="I406" s="411"/>
      <c r="J406" s="411"/>
    </row>
    <row r="407" spans="9:10">
      <c r="I407" s="411"/>
      <c r="J407" s="411"/>
    </row>
    <row r="408" spans="9:10">
      <c r="I408" s="411"/>
      <c r="J408" s="411"/>
    </row>
    <row r="409" spans="9:10">
      <c r="I409" s="411"/>
      <c r="J409" s="411"/>
    </row>
    <row r="410" spans="9:10">
      <c r="I410" s="411"/>
      <c r="J410" s="411"/>
    </row>
    <row r="411" spans="9:10">
      <c r="I411" s="411"/>
      <c r="J411" s="411"/>
    </row>
    <row r="412" spans="9:10">
      <c r="I412" s="411"/>
      <c r="J412" s="411"/>
    </row>
    <row r="413" spans="9:10">
      <c r="I413" s="411"/>
      <c r="J413" s="411"/>
    </row>
    <row r="414" spans="9:10">
      <c r="I414" s="411"/>
      <c r="J414" s="411"/>
    </row>
    <row r="415" spans="9:10">
      <c r="I415" s="411"/>
      <c r="J415" s="411"/>
    </row>
    <row r="416" spans="9:10">
      <c r="I416" s="411"/>
      <c r="J416" s="411"/>
    </row>
    <row r="417" spans="9:10">
      <c r="I417" s="411"/>
      <c r="J417" s="411"/>
    </row>
    <row r="418" spans="9:10">
      <c r="I418" s="411"/>
      <c r="J418" s="411"/>
    </row>
    <row r="419" spans="9:10">
      <c r="I419" s="411"/>
      <c r="J419" s="411"/>
    </row>
    <row r="420" spans="9:10">
      <c r="I420" s="411"/>
      <c r="J420" s="411"/>
    </row>
    <row r="421" spans="9:10">
      <c r="I421" s="411"/>
      <c r="J421" s="411"/>
    </row>
    <row r="422" spans="9:10">
      <c r="I422" s="411"/>
      <c r="J422" s="411"/>
    </row>
    <row r="423" spans="9:10">
      <c r="I423" s="411"/>
      <c r="J423" s="411"/>
    </row>
    <row r="424" spans="9:10">
      <c r="I424" s="411"/>
      <c r="J424" s="411"/>
    </row>
    <row r="425" spans="9:10">
      <c r="I425" s="411"/>
      <c r="J425" s="411"/>
    </row>
    <row r="426" spans="9:10">
      <c r="I426" s="411"/>
      <c r="J426" s="411"/>
    </row>
    <row r="427" spans="9:10">
      <c r="I427" s="411"/>
      <c r="J427" s="411"/>
    </row>
    <row r="428" spans="9:10">
      <c r="I428" s="411"/>
      <c r="J428" s="411"/>
    </row>
    <row r="429" spans="9:10">
      <c r="I429" s="411"/>
      <c r="J429" s="411"/>
    </row>
    <row r="430" spans="9:10">
      <c r="I430" s="411"/>
      <c r="J430" s="411"/>
    </row>
    <row r="431" spans="9:10">
      <c r="I431" s="411"/>
      <c r="J431" s="411"/>
    </row>
    <row r="432" spans="9:10">
      <c r="I432" s="411"/>
      <c r="J432" s="411"/>
    </row>
    <row r="433" spans="9:10">
      <c r="I433" s="411"/>
      <c r="J433" s="411"/>
    </row>
    <row r="434" spans="9:10">
      <c r="I434" s="411"/>
      <c r="J434" s="411"/>
    </row>
    <row r="435" spans="9:10">
      <c r="I435" s="411"/>
      <c r="J435" s="411"/>
    </row>
    <row r="436" spans="9:10">
      <c r="I436" s="411"/>
      <c r="J436" s="411"/>
    </row>
    <row r="437" spans="9:10">
      <c r="I437" s="411"/>
      <c r="J437" s="411"/>
    </row>
    <row r="438" spans="9:10">
      <c r="I438" s="411"/>
      <c r="J438" s="411"/>
    </row>
    <row r="439" spans="9:10">
      <c r="I439" s="411"/>
      <c r="J439" s="411"/>
    </row>
    <row r="440" spans="9:10">
      <c r="I440" s="411"/>
      <c r="J440" s="411"/>
    </row>
    <row r="441" spans="9:10">
      <c r="I441" s="411"/>
      <c r="J441" s="411"/>
    </row>
    <row r="442" spans="9:10">
      <c r="I442" s="411"/>
      <c r="J442" s="411"/>
    </row>
    <row r="443" spans="9:10">
      <c r="I443" s="411"/>
      <c r="J443" s="411"/>
    </row>
    <row r="444" spans="9:10">
      <c r="I444" s="411"/>
      <c r="J444" s="411"/>
    </row>
    <row r="445" spans="9:10">
      <c r="I445" s="411"/>
      <c r="J445" s="411"/>
    </row>
    <row r="446" spans="9:10">
      <c r="I446" s="411"/>
      <c r="J446" s="411"/>
    </row>
    <row r="447" spans="9:10">
      <c r="I447" s="411"/>
      <c r="J447" s="411"/>
    </row>
    <row r="448" spans="9:10">
      <c r="I448" s="411"/>
      <c r="J448" s="411"/>
    </row>
    <row r="449" spans="9:10">
      <c r="I449" s="411"/>
      <c r="J449" s="411"/>
    </row>
    <row r="450" spans="9:10">
      <c r="I450" s="411"/>
      <c r="J450" s="411"/>
    </row>
    <row r="451" spans="9:10">
      <c r="I451" s="411"/>
      <c r="J451" s="411"/>
    </row>
    <row r="452" spans="9:10">
      <c r="I452" s="411"/>
      <c r="J452" s="411"/>
    </row>
    <row r="453" spans="9:10">
      <c r="I453" s="411"/>
      <c r="J453" s="411"/>
    </row>
    <row r="454" spans="9:10">
      <c r="I454" s="411"/>
      <c r="J454" s="411"/>
    </row>
    <row r="455" spans="9:10">
      <c r="I455" s="411"/>
      <c r="J455" s="411"/>
    </row>
    <row r="456" spans="9:10">
      <c r="I456" s="411"/>
      <c r="J456" s="411"/>
    </row>
    <row r="457" spans="9:10">
      <c r="I457" s="411"/>
      <c r="J457" s="411"/>
    </row>
    <row r="458" spans="9:10">
      <c r="I458" s="411"/>
      <c r="J458" s="411"/>
    </row>
    <row r="459" spans="9:10">
      <c r="I459" s="411"/>
      <c r="J459" s="411"/>
    </row>
    <row r="460" spans="9:10">
      <c r="I460" s="411"/>
      <c r="J460" s="411"/>
    </row>
    <row r="461" spans="9:10">
      <c r="I461" s="411"/>
      <c r="J461" s="411"/>
    </row>
    <row r="462" spans="9:10">
      <c r="I462" s="411"/>
      <c r="J462" s="411"/>
    </row>
    <row r="463" spans="9:10">
      <c r="I463" s="411"/>
      <c r="J463" s="411"/>
    </row>
    <row r="464" spans="9:10">
      <c r="I464" s="411"/>
      <c r="J464" s="411"/>
    </row>
    <row r="465" spans="9:10">
      <c r="I465" s="411"/>
      <c r="J465" s="411"/>
    </row>
    <row r="466" spans="9:10">
      <c r="I466" s="411"/>
      <c r="J466" s="411"/>
    </row>
    <row r="467" spans="9:10">
      <c r="I467" s="411"/>
      <c r="J467" s="411"/>
    </row>
    <row r="468" spans="9:10">
      <c r="I468" s="411"/>
      <c r="J468" s="411"/>
    </row>
    <row r="469" spans="9:10">
      <c r="I469" s="411"/>
      <c r="J469" s="411"/>
    </row>
    <row r="470" spans="9:10">
      <c r="I470" s="411"/>
      <c r="J470" s="411"/>
    </row>
    <row r="471" spans="9:10">
      <c r="I471" s="411"/>
      <c r="J471" s="411"/>
    </row>
    <row r="472" spans="9:10">
      <c r="I472" s="411"/>
      <c r="J472" s="411"/>
    </row>
    <row r="473" spans="9:10">
      <c r="I473" s="411"/>
      <c r="J473" s="411"/>
    </row>
    <row r="474" spans="9:10">
      <c r="I474" s="411"/>
      <c r="J474" s="411"/>
    </row>
    <row r="475" spans="9:10">
      <c r="I475" s="411"/>
      <c r="J475" s="411"/>
    </row>
    <row r="476" spans="9:10">
      <c r="I476" s="411"/>
      <c r="J476" s="411"/>
    </row>
    <row r="477" spans="9:10">
      <c r="I477" s="411"/>
      <c r="J477" s="411"/>
    </row>
    <row r="478" spans="9:10">
      <c r="I478" s="411"/>
      <c r="J478" s="411"/>
    </row>
    <row r="479" spans="9:10">
      <c r="I479" s="411"/>
      <c r="J479" s="411"/>
    </row>
    <row r="480" spans="9:10">
      <c r="I480" s="411"/>
      <c r="J480" s="411"/>
    </row>
    <row r="481" spans="9:10">
      <c r="I481" s="411"/>
      <c r="J481" s="411"/>
    </row>
    <row r="482" spans="9:10">
      <c r="I482" s="411"/>
      <c r="J482" s="411"/>
    </row>
    <row r="483" spans="9:10">
      <c r="I483" s="411"/>
      <c r="J483" s="411"/>
    </row>
    <row r="484" spans="9:10">
      <c r="I484" s="411"/>
      <c r="J484" s="411"/>
    </row>
    <row r="485" spans="9:10">
      <c r="I485" s="411"/>
      <c r="J485" s="411"/>
    </row>
    <row r="486" spans="9:10">
      <c r="I486" s="411"/>
      <c r="J486" s="411"/>
    </row>
    <row r="487" spans="9:10">
      <c r="I487" s="411"/>
      <c r="J487" s="411"/>
    </row>
    <row r="488" spans="9:10">
      <c r="I488" s="411"/>
      <c r="J488" s="411"/>
    </row>
    <row r="489" spans="9:10">
      <c r="I489" s="411"/>
      <c r="J489" s="411"/>
    </row>
    <row r="490" spans="9:10">
      <c r="I490" s="411"/>
      <c r="J490" s="411"/>
    </row>
    <row r="491" spans="9:10">
      <c r="I491" s="411"/>
      <c r="J491" s="411"/>
    </row>
    <row r="492" spans="9:10">
      <c r="I492" s="411"/>
      <c r="J492" s="411"/>
    </row>
    <row r="493" spans="9:10">
      <c r="I493" s="411"/>
      <c r="J493" s="411"/>
    </row>
    <row r="494" spans="9:10">
      <c r="I494" s="411"/>
      <c r="J494" s="411"/>
    </row>
    <row r="495" spans="9:10">
      <c r="I495" s="411"/>
      <c r="J495" s="411"/>
    </row>
    <row r="496" spans="9:10">
      <c r="I496" s="411"/>
      <c r="J496" s="411"/>
    </row>
    <row r="497" spans="9:10">
      <c r="I497" s="411"/>
      <c r="J497" s="411"/>
    </row>
    <row r="498" spans="9:10">
      <c r="I498" s="411"/>
      <c r="J498" s="411"/>
    </row>
    <row r="499" spans="9:10">
      <c r="I499" s="411"/>
      <c r="J499" s="411"/>
    </row>
    <row r="500" spans="9:10">
      <c r="I500" s="411"/>
      <c r="J500" s="411"/>
    </row>
    <row r="501" spans="9:10">
      <c r="I501" s="411"/>
      <c r="J501" s="411"/>
    </row>
    <row r="502" spans="9:10">
      <c r="I502" s="411"/>
      <c r="J502" s="411"/>
    </row>
    <row r="503" spans="9:10">
      <c r="I503" s="411"/>
      <c r="J503" s="411"/>
    </row>
    <row r="504" spans="9:10">
      <c r="I504" s="411"/>
      <c r="J504" s="411"/>
    </row>
    <row r="505" spans="9:10">
      <c r="I505" s="411"/>
      <c r="J505" s="411"/>
    </row>
    <row r="506" spans="9:10">
      <c r="I506" s="411"/>
      <c r="J506" s="411"/>
    </row>
    <row r="507" spans="9:10">
      <c r="I507" s="411"/>
      <c r="J507" s="411"/>
    </row>
    <row r="508" spans="9:10">
      <c r="I508" s="411"/>
      <c r="J508" s="411"/>
    </row>
    <row r="509" spans="9:10">
      <c r="I509" s="411"/>
      <c r="J509" s="411"/>
    </row>
    <row r="510" spans="9:10">
      <c r="I510" s="411"/>
      <c r="J510" s="411"/>
    </row>
    <row r="511" spans="9:10">
      <c r="I511" s="411"/>
      <c r="J511" s="411"/>
    </row>
    <row r="512" spans="9:10">
      <c r="I512" s="411"/>
      <c r="J512" s="411"/>
    </row>
    <row r="513" spans="9:10">
      <c r="I513" s="411"/>
      <c r="J513" s="411"/>
    </row>
    <row r="514" spans="9:10">
      <c r="I514" s="411"/>
      <c r="J514" s="411"/>
    </row>
    <row r="515" spans="9:10">
      <c r="I515" s="411"/>
      <c r="J515" s="411"/>
    </row>
    <row r="516" spans="9:10">
      <c r="I516" s="411"/>
      <c r="J516" s="411"/>
    </row>
    <row r="517" spans="9:10">
      <c r="I517" s="411"/>
      <c r="J517" s="411"/>
    </row>
    <row r="518" spans="9:10">
      <c r="I518" s="411"/>
      <c r="J518" s="411"/>
    </row>
    <row r="519" spans="9:10">
      <c r="I519" s="411"/>
      <c r="J519" s="411"/>
    </row>
    <row r="520" spans="9:10">
      <c r="I520" s="411"/>
      <c r="J520" s="411"/>
    </row>
    <row r="521" spans="9:10">
      <c r="I521" s="411"/>
      <c r="J521" s="411"/>
    </row>
    <row r="522" spans="9:10">
      <c r="I522" s="411"/>
      <c r="J522" s="411"/>
    </row>
    <row r="523" spans="9:10">
      <c r="I523" s="411"/>
      <c r="J523" s="411"/>
    </row>
    <row r="524" spans="9:10">
      <c r="I524" s="411"/>
      <c r="J524" s="411"/>
    </row>
    <row r="525" spans="9:10">
      <c r="I525" s="411"/>
      <c r="J525" s="411"/>
    </row>
    <row r="526" spans="9:10">
      <c r="I526" s="411"/>
      <c r="J526" s="411"/>
    </row>
    <row r="527" spans="9:10">
      <c r="I527" s="411"/>
      <c r="J527" s="411"/>
    </row>
    <row r="528" spans="9:10">
      <c r="I528" s="411"/>
      <c r="J528" s="411"/>
    </row>
    <row r="529" spans="9:10">
      <c r="I529" s="411"/>
      <c r="J529" s="411"/>
    </row>
    <row r="530" spans="9:10">
      <c r="I530" s="411"/>
      <c r="J530" s="411"/>
    </row>
    <row r="531" spans="9:10">
      <c r="I531" s="411"/>
      <c r="J531" s="411"/>
    </row>
    <row r="532" spans="9:10">
      <c r="I532" s="411"/>
      <c r="J532" s="411"/>
    </row>
    <row r="533" spans="9:10">
      <c r="I533" s="411"/>
      <c r="J533" s="411"/>
    </row>
    <row r="534" spans="9:10">
      <c r="I534" s="411"/>
      <c r="J534" s="411"/>
    </row>
    <row r="535" spans="9:10">
      <c r="I535" s="411"/>
      <c r="J535" s="411"/>
    </row>
    <row r="536" spans="9:10">
      <c r="I536" s="411"/>
      <c r="J536" s="411"/>
    </row>
    <row r="537" spans="9:10">
      <c r="I537" s="411"/>
      <c r="J537" s="411"/>
    </row>
    <row r="538" spans="9:10">
      <c r="I538" s="411"/>
      <c r="J538" s="411"/>
    </row>
    <row r="539" spans="9:10">
      <c r="I539" s="411"/>
      <c r="J539" s="411"/>
    </row>
    <row r="540" spans="9:10">
      <c r="I540" s="411"/>
      <c r="J540" s="411"/>
    </row>
    <row r="541" spans="9:10">
      <c r="I541" s="411"/>
      <c r="J541" s="411"/>
    </row>
    <row r="542" spans="9:10">
      <c r="I542" s="411"/>
      <c r="J542" s="411"/>
    </row>
    <row r="543" spans="9:10">
      <c r="I543" s="411"/>
      <c r="J543" s="411"/>
    </row>
    <row r="544" spans="9:10">
      <c r="I544" s="411"/>
      <c r="J544" s="411"/>
    </row>
    <row r="545" spans="9:10">
      <c r="I545" s="411"/>
      <c r="J545" s="411"/>
    </row>
    <row r="546" spans="9:10">
      <c r="I546" s="411"/>
      <c r="J546" s="411"/>
    </row>
    <row r="547" spans="9:10">
      <c r="I547" s="411"/>
      <c r="J547" s="411"/>
    </row>
    <row r="548" spans="9:10">
      <c r="I548" s="411"/>
      <c r="J548" s="411"/>
    </row>
    <row r="549" spans="9:10">
      <c r="I549" s="411"/>
      <c r="J549" s="411"/>
    </row>
    <row r="550" spans="9:10">
      <c r="I550" s="411"/>
      <c r="J550" s="411"/>
    </row>
    <row r="551" spans="9:10">
      <c r="I551" s="411"/>
      <c r="J551" s="411"/>
    </row>
    <row r="552" spans="9:10">
      <c r="I552" s="411"/>
      <c r="J552" s="411"/>
    </row>
    <row r="553" spans="9:10">
      <c r="I553" s="411"/>
      <c r="J553" s="411"/>
    </row>
    <row r="554" spans="9:10">
      <c r="I554" s="411"/>
      <c r="J554" s="411"/>
    </row>
    <row r="555" spans="9:10">
      <c r="I555" s="411"/>
      <c r="J555" s="411"/>
    </row>
    <row r="556" spans="9:10">
      <c r="I556" s="411"/>
      <c r="J556" s="411"/>
    </row>
    <row r="557" spans="9:10">
      <c r="I557" s="411"/>
      <c r="J557" s="411"/>
    </row>
    <row r="558" spans="9:10">
      <c r="I558" s="411"/>
      <c r="J558" s="411"/>
    </row>
    <row r="559" spans="9:10">
      <c r="I559" s="411"/>
      <c r="J559" s="411"/>
    </row>
    <row r="560" spans="9:10">
      <c r="I560" s="411"/>
      <c r="J560" s="411"/>
    </row>
    <row r="561" spans="9:10">
      <c r="I561" s="411"/>
      <c r="J561" s="411"/>
    </row>
    <row r="562" spans="9:10">
      <c r="I562" s="411"/>
      <c r="J562" s="411"/>
    </row>
    <row r="563" spans="9:10">
      <c r="I563" s="411"/>
      <c r="J563" s="411"/>
    </row>
    <row r="564" spans="9:10">
      <c r="I564" s="411"/>
      <c r="J564" s="411"/>
    </row>
    <row r="565" spans="9:10">
      <c r="I565" s="411"/>
      <c r="J565" s="411"/>
    </row>
    <row r="566" spans="9:10">
      <c r="I566" s="411"/>
      <c r="J566" s="411"/>
    </row>
    <row r="567" spans="9:10">
      <c r="I567" s="411"/>
      <c r="J567" s="411"/>
    </row>
    <row r="568" spans="9:10">
      <c r="I568" s="411"/>
      <c r="J568" s="411"/>
    </row>
    <row r="569" spans="9:10">
      <c r="I569" s="411"/>
      <c r="J569" s="411"/>
    </row>
    <row r="570" spans="9:10">
      <c r="I570" s="411"/>
      <c r="J570" s="411"/>
    </row>
    <row r="571" spans="9:10">
      <c r="I571" s="411"/>
      <c r="J571" s="411"/>
    </row>
    <row r="572" spans="9:10">
      <c r="I572" s="411"/>
      <c r="J572" s="411"/>
    </row>
    <row r="573" spans="9:10">
      <c r="I573" s="411"/>
      <c r="J573" s="411"/>
    </row>
    <row r="574" spans="9:10">
      <c r="I574" s="411"/>
      <c r="J574" s="411"/>
    </row>
    <row r="575" spans="9:10">
      <c r="I575" s="411"/>
      <c r="J575" s="411"/>
    </row>
    <row r="576" spans="9:10">
      <c r="I576" s="411"/>
      <c r="J576" s="411"/>
    </row>
    <row r="577" spans="9:10">
      <c r="I577" s="411"/>
      <c r="J577" s="411"/>
    </row>
    <row r="578" spans="9:10">
      <c r="I578" s="411"/>
      <c r="J578" s="411"/>
    </row>
    <row r="579" spans="9:10">
      <c r="I579" s="411"/>
      <c r="J579" s="411"/>
    </row>
    <row r="580" spans="9:10">
      <c r="I580" s="411"/>
      <c r="J580" s="411"/>
    </row>
    <row r="581" spans="9:10">
      <c r="I581" s="411"/>
      <c r="J581" s="411"/>
    </row>
    <row r="582" spans="9:10">
      <c r="I582" s="411"/>
      <c r="J582" s="411"/>
    </row>
  </sheetData>
  <sheetProtection password="CA55" sheet="1" objects="1" scenarios="1" formatCells="0"/>
  <mergeCells count="28">
    <mergeCell ref="J5:J6"/>
    <mergeCell ref="L9:N9"/>
    <mergeCell ref="G68:H68"/>
    <mergeCell ref="B97:C97"/>
    <mergeCell ref="G90:G96"/>
    <mergeCell ref="B96:C96"/>
    <mergeCell ref="B95:C95"/>
    <mergeCell ref="G67:H67"/>
    <mergeCell ref="H82:K82"/>
    <mergeCell ref="K78:K79"/>
    <mergeCell ref="I78:I79"/>
    <mergeCell ref="J78:J79"/>
    <mergeCell ref="B2:F2"/>
    <mergeCell ref="I4:J4"/>
    <mergeCell ref="B3:C3"/>
    <mergeCell ref="G2:K2"/>
    <mergeCell ref="G3:H3"/>
    <mergeCell ref="H4:H6"/>
    <mergeCell ref="G4:G6"/>
    <mergeCell ref="I5:I6"/>
    <mergeCell ref="B4:B6"/>
    <mergeCell ref="C4:C6"/>
    <mergeCell ref="K5:K6"/>
    <mergeCell ref="D5:D6"/>
    <mergeCell ref="D3:D4"/>
    <mergeCell ref="E3:E4"/>
    <mergeCell ref="F5:F6"/>
    <mergeCell ref="E5:E6"/>
  </mergeCells>
  <phoneticPr fontId="0" type="noConversion"/>
  <printOptions horizontalCentered="1"/>
  <pageMargins left="0.39370078740157483" right="0" top="0.98425196850393704" bottom="0.39370078740157483" header="0.19685039370078741" footer="0.11811023622047245"/>
  <pageSetup paperSize="9" scale="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N63"/>
  <sheetViews>
    <sheetView zoomScale="75" zoomScaleNormal="75" workbookViewId="0">
      <selection activeCell="H14" sqref="H14"/>
    </sheetView>
  </sheetViews>
  <sheetFormatPr defaultColWidth="9.140625" defaultRowHeight="15"/>
  <cols>
    <col min="1" max="1" width="12.5703125" style="320" customWidth="1"/>
    <col min="3" max="3" width="63.5703125" customWidth="1"/>
    <col min="4" max="4" width="17" customWidth="1"/>
    <col min="5" max="5" width="16.28515625" customWidth="1"/>
    <col min="6" max="6" width="14.85546875" customWidth="1"/>
    <col min="7" max="7" width="16" customWidth="1"/>
    <col min="8" max="8" width="16.7109375" customWidth="1"/>
    <col min="9" max="9" width="15.5703125" customWidth="1"/>
    <col min="10" max="10" width="15.85546875" customWidth="1"/>
    <col min="11" max="11" width="15.42578125" style="320" customWidth="1"/>
    <col min="12" max="12" width="15.7109375" style="320" customWidth="1"/>
    <col min="13" max="37" width="9.140625" style="320" customWidth="1"/>
    <col min="38" max="40" width="9.140625" style="412" customWidth="1"/>
  </cols>
  <sheetData>
    <row r="1" spans="2:12" s="320" customFormat="1" ht="14.25" customHeight="1">
      <c r="I1" s="509"/>
      <c r="J1" s="509"/>
    </row>
    <row r="2" spans="2:12" ht="18.75">
      <c r="B2" s="413" t="s">
        <v>46</v>
      </c>
      <c r="C2" s="414"/>
      <c r="D2" s="414"/>
      <c r="E2" s="414"/>
      <c r="F2" s="415" t="s">
        <v>78</v>
      </c>
      <c r="G2" s="414"/>
      <c r="H2" s="414"/>
      <c r="I2" s="414"/>
      <c r="J2" s="510"/>
      <c r="K2" s="508"/>
      <c r="L2" s="416" t="s">
        <v>79</v>
      </c>
    </row>
    <row r="3" spans="2:12" ht="18" customHeight="1">
      <c r="B3" s="417" t="s">
        <v>21</v>
      </c>
      <c r="C3" s="418"/>
      <c r="D3" s="596" t="str">
        <f>'2_uproszczony_rzis'!B4</f>
        <v>wpisz tu nazwę firmy w akuszu 1</v>
      </c>
      <c r="E3" s="597"/>
      <c r="F3" s="597"/>
      <c r="G3" s="597"/>
      <c r="H3" s="597"/>
      <c r="I3" s="597"/>
      <c r="J3" s="597"/>
      <c r="K3" s="597"/>
      <c r="L3" s="598"/>
    </row>
    <row r="4" spans="2:12" ht="18" customHeight="1">
      <c r="B4" s="623" t="s">
        <v>47</v>
      </c>
      <c r="C4" s="624"/>
      <c r="D4" s="629" t="s">
        <v>48</v>
      </c>
      <c r="E4" s="630"/>
      <c r="F4" s="631"/>
      <c r="G4" s="620" t="s">
        <v>49</v>
      </c>
      <c r="H4" s="621"/>
      <c r="I4" s="621"/>
      <c r="J4" s="621"/>
      <c r="K4" s="621"/>
      <c r="L4" s="622"/>
    </row>
    <row r="5" spans="2:12" ht="15.75">
      <c r="B5" s="625"/>
      <c r="C5" s="626"/>
      <c r="D5" s="632">
        <f>'2_uproszczony_rzis'!D6</f>
        <v>2023</v>
      </c>
      <c r="E5" s="632">
        <f>'2_uproszczony_rzis'!E6</f>
        <v>2024</v>
      </c>
      <c r="F5" s="419">
        <f>'2_uproszczony_rzis'!F6</f>
        <v>2025</v>
      </c>
      <c r="G5" s="441">
        <f>'2_uproszczony_rzis'!G6</f>
        <v>2025</v>
      </c>
      <c r="H5" s="442">
        <f>'2_uproszczony_rzis'!H6</f>
        <v>2026</v>
      </c>
      <c r="I5" s="442">
        <f>'2_uproszczony_rzis'!I6</f>
        <v>2027</v>
      </c>
      <c r="J5" s="442">
        <f>'2_uproszczony_rzis'!J6</f>
        <v>2028</v>
      </c>
      <c r="K5" s="442">
        <f>'2_uproszczony_rzis'!K6</f>
        <v>2029</v>
      </c>
      <c r="L5" s="442">
        <f>'2_uproszczony_rzis'!L6</f>
        <v>2030</v>
      </c>
    </row>
    <row r="6" spans="2:12" ht="27" customHeight="1">
      <c r="B6" s="627"/>
      <c r="C6" s="628"/>
      <c r="D6" s="633"/>
      <c r="E6" s="633"/>
      <c r="F6" s="420" t="str">
        <f>'2_uproszczony_rzis'!F7</f>
        <v>styczeń-marzec</v>
      </c>
      <c r="G6" s="505" t="str">
        <f>'2_uproszczony_rzis'!G7</f>
        <v>kwiecień-grudzień</v>
      </c>
      <c r="H6" s="421"/>
      <c r="I6" s="421"/>
      <c r="J6" s="421"/>
      <c r="K6" s="421"/>
      <c r="L6" s="421"/>
    </row>
    <row r="7" spans="2:12" ht="23.25" customHeight="1">
      <c r="B7" s="422">
        <v>1</v>
      </c>
      <c r="C7" s="423" t="s">
        <v>26</v>
      </c>
      <c r="D7" s="424">
        <f t="shared" ref="D7:J7" si="0">D8+D25</f>
        <v>0</v>
      </c>
      <c r="E7" s="424">
        <f t="shared" si="0"/>
        <v>0</v>
      </c>
      <c r="F7" s="424">
        <f t="shared" si="0"/>
        <v>0</v>
      </c>
      <c r="G7" s="424">
        <f t="shared" si="0"/>
        <v>0</v>
      </c>
      <c r="H7" s="424">
        <f t="shared" si="0"/>
        <v>0</v>
      </c>
      <c r="I7" s="424">
        <f t="shared" si="0"/>
        <v>0</v>
      </c>
      <c r="J7" s="424">
        <f t="shared" si="0"/>
        <v>0</v>
      </c>
      <c r="K7" s="424">
        <f>K8+K25</f>
        <v>0</v>
      </c>
      <c r="L7" s="424">
        <f>L8+L25</f>
        <v>0</v>
      </c>
    </row>
    <row r="8" spans="2:12" ht="18" customHeight="1">
      <c r="B8" s="425">
        <v>2</v>
      </c>
      <c r="C8" s="423" t="s">
        <v>27</v>
      </c>
      <c r="D8" s="426">
        <f t="shared" ref="D8:J8" si="1">D9+D21</f>
        <v>0</v>
      </c>
      <c r="E8" s="426">
        <f t="shared" si="1"/>
        <v>0</v>
      </c>
      <c r="F8" s="426">
        <f t="shared" si="1"/>
        <v>0</v>
      </c>
      <c r="G8" s="426">
        <f t="shared" si="1"/>
        <v>0</v>
      </c>
      <c r="H8" s="426">
        <f t="shared" si="1"/>
        <v>0</v>
      </c>
      <c r="I8" s="426">
        <f t="shared" si="1"/>
        <v>0</v>
      </c>
      <c r="J8" s="426">
        <f t="shared" si="1"/>
        <v>0</v>
      </c>
      <c r="K8" s="426">
        <f>K9+K21</f>
        <v>0</v>
      </c>
      <c r="L8" s="426">
        <f>L9+L21</f>
        <v>0</v>
      </c>
    </row>
    <row r="9" spans="2:12" ht="18" customHeight="1">
      <c r="B9" s="634">
        <v>3</v>
      </c>
      <c r="C9" s="423" t="s">
        <v>60</v>
      </c>
      <c r="D9" s="427">
        <f t="shared" ref="D9:J9" si="2">D10+D11</f>
        <v>0</v>
      </c>
      <c r="E9" s="427">
        <f t="shared" si="2"/>
        <v>0</v>
      </c>
      <c r="F9" s="427">
        <f t="shared" si="2"/>
        <v>0</v>
      </c>
      <c r="G9" s="427">
        <f t="shared" si="2"/>
        <v>0</v>
      </c>
      <c r="H9" s="427">
        <f t="shared" si="2"/>
        <v>0</v>
      </c>
      <c r="I9" s="427">
        <f t="shared" si="2"/>
        <v>0</v>
      </c>
      <c r="J9" s="427">
        <f t="shared" si="2"/>
        <v>0</v>
      </c>
      <c r="K9" s="427">
        <f>K10+K11</f>
        <v>0</v>
      </c>
      <c r="L9" s="427">
        <f>L10+L11</f>
        <v>0</v>
      </c>
    </row>
    <row r="10" spans="2:12">
      <c r="B10" s="635"/>
      <c r="C10" s="428" t="s">
        <v>50</v>
      </c>
      <c r="D10" s="429">
        <f>'5_uproszczony_bilans'!D12</f>
        <v>0</v>
      </c>
      <c r="E10" s="429">
        <f>'5_uproszczony_bilans'!E12</f>
        <v>0</v>
      </c>
      <c r="F10" s="429">
        <f>'5_uproszczony_bilans'!F12</f>
        <v>0</v>
      </c>
      <c r="G10" s="430">
        <f t="shared" ref="G10:L10" si="3">F10-G13+G16</f>
        <v>0</v>
      </c>
      <c r="H10" s="430">
        <f t="shared" si="3"/>
        <v>0</v>
      </c>
      <c r="I10" s="430">
        <f t="shared" si="3"/>
        <v>0</v>
      </c>
      <c r="J10" s="430">
        <f t="shared" si="3"/>
        <v>0</v>
      </c>
      <c r="K10" s="430">
        <f t="shared" si="3"/>
        <v>0</v>
      </c>
      <c r="L10" s="430">
        <f t="shared" si="3"/>
        <v>0</v>
      </c>
    </row>
    <row r="11" spans="2:12">
      <c r="B11" s="636"/>
      <c r="C11" s="428" t="s">
        <v>51</v>
      </c>
      <c r="D11" s="429">
        <f>'5_uproszczony_bilans'!D13</f>
        <v>0</v>
      </c>
      <c r="E11" s="429">
        <f>'5_uproszczony_bilans'!E13</f>
        <v>0</v>
      </c>
      <c r="F11" s="429">
        <f>'5_uproszczony_bilans'!F13</f>
        <v>0</v>
      </c>
      <c r="G11" s="430">
        <f t="shared" ref="G11:L11" si="4">F11-G14+G17-G19+G23</f>
        <v>0</v>
      </c>
      <c r="H11" s="430">
        <f t="shared" si="4"/>
        <v>0</v>
      </c>
      <c r="I11" s="430">
        <f t="shared" si="4"/>
        <v>0</v>
      </c>
      <c r="J11" s="430">
        <f t="shared" si="4"/>
        <v>0</v>
      </c>
      <c r="K11" s="430">
        <f t="shared" si="4"/>
        <v>0</v>
      </c>
      <c r="L11" s="430">
        <f t="shared" si="4"/>
        <v>0</v>
      </c>
    </row>
    <row r="12" spans="2:12">
      <c r="B12" s="611" t="s">
        <v>29</v>
      </c>
      <c r="C12" s="614" t="s">
        <v>52</v>
      </c>
      <c r="D12" s="615"/>
      <c r="E12" s="615"/>
      <c r="F12" s="616"/>
      <c r="G12" s="431">
        <f t="shared" ref="G12:L12" si="5">G13+G14</f>
        <v>0</v>
      </c>
      <c r="H12" s="431">
        <f t="shared" si="5"/>
        <v>0</v>
      </c>
      <c r="I12" s="431">
        <f t="shared" si="5"/>
        <v>0</v>
      </c>
      <c r="J12" s="431">
        <f t="shared" si="5"/>
        <v>0</v>
      </c>
      <c r="K12" s="431">
        <f t="shared" si="5"/>
        <v>0</v>
      </c>
      <c r="L12" s="431">
        <f t="shared" si="5"/>
        <v>0</v>
      </c>
    </row>
    <row r="13" spans="2:12">
      <c r="B13" s="612"/>
      <c r="C13" s="617" t="s">
        <v>479</v>
      </c>
      <c r="D13" s="618"/>
      <c r="E13" s="618"/>
      <c r="F13" s="619"/>
      <c r="G13" s="432">
        <v>0</v>
      </c>
      <c r="H13" s="432">
        <v>0</v>
      </c>
      <c r="I13" s="432">
        <v>0</v>
      </c>
      <c r="J13" s="432">
        <v>0</v>
      </c>
      <c r="K13" s="432">
        <v>0</v>
      </c>
      <c r="L13" s="432">
        <v>0</v>
      </c>
    </row>
    <row r="14" spans="2:12">
      <c r="B14" s="613"/>
      <c r="C14" s="617" t="s">
        <v>480</v>
      </c>
      <c r="D14" s="618"/>
      <c r="E14" s="618"/>
      <c r="F14" s="619"/>
      <c r="G14" s="432">
        <v>0</v>
      </c>
      <c r="H14" s="432">
        <v>0</v>
      </c>
      <c r="I14" s="432">
        <v>0</v>
      </c>
      <c r="J14" s="432">
        <v>0</v>
      </c>
      <c r="K14" s="432">
        <v>0</v>
      </c>
      <c r="L14" s="432">
        <v>0</v>
      </c>
    </row>
    <row r="15" spans="2:12">
      <c r="B15" s="611" t="s">
        <v>31</v>
      </c>
      <c r="C15" s="614" t="s">
        <v>53</v>
      </c>
      <c r="D15" s="615"/>
      <c r="E15" s="615"/>
      <c r="F15" s="616"/>
      <c r="G15" s="431">
        <f t="shared" ref="G15:L15" si="6">G16+G17</f>
        <v>0</v>
      </c>
      <c r="H15" s="431">
        <f t="shared" si="6"/>
        <v>0</v>
      </c>
      <c r="I15" s="431">
        <f t="shared" si="6"/>
        <v>0</v>
      </c>
      <c r="J15" s="431">
        <f t="shared" si="6"/>
        <v>0</v>
      </c>
      <c r="K15" s="431">
        <f t="shared" si="6"/>
        <v>0</v>
      </c>
      <c r="L15" s="431">
        <f t="shared" si="6"/>
        <v>0</v>
      </c>
    </row>
    <row r="16" spans="2:12">
      <c r="B16" s="612"/>
      <c r="C16" s="617" t="s">
        <v>481</v>
      </c>
      <c r="D16" s="618"/>
      <c r="E16" s="618"/>
      <c r="F16" s="619"/>
      <c r="G16" s="432">
        <v>0</v>
      </c>
      <c r="H16" s="432">
        <v>0</v>
      </c>
      <c r="I16" s="432">
        <v>0</v>
      </c>
      <c r="J16" s="432">
        <v>0</v>
      </c>
      <c r="K16" s="432">
        <v>0</v>
      </c>
      <c r="L16" s="432">
        <v>0</v>
      </c>
    </row>
    <row r="17" spans="2:12">
      <c r="B17" s="613"/>
      <c r="C17" s="617" t="s">
        <v>482</v>
      </c>
      <c r="D17" s="618"/>
      <c r="E17" s="618"/>
      <c r="F17" s="619"/>
      <c r="G17" s="432">
        <v>0</v>
      </c>
      <c r="H17" s="432">
        <v>0</v>
      </c>
      <c r="I17" s="432">
        <v>0</v>
      </c>
      <c r="J17" s="432">
        <v>0</v>
      </c>
      <c r="K17" s="432">
        <v>0</v>
      </c>
      <c r="L17" s="432">
        <v>0</v>
      </c>
    </row>
    <row r="18" spans="2:12">
      <c r="B18" s="611" t="s">
        <v>54</v>
      </c>
      <c r="C18" s="433" t="s">
        <v>63</v>
      </c>
      <c r="D18" s="434">
        <f>'2_uproszczony_rzis'!D31</f>
        <v>0</v>
      </c>
      <c r="E18" s="434">
        <f>'2_uproszczony_rzis'!E31</f>
        <v>0</v>
      </c>
      <c r="F18" s="434">
        <f>'2_uproszczony_rzis'!F31</f>
        <v>0</v>
      </c>
      <c r="G18" s="431">
        <f t="shared" ref="G18:L18" si="7">G19</f>
        <v>0</v>
      </c>
      <c r="H18" s="431">
        <f t="shared" si="7"/>
        <v>0</v>
      </c>
      <c r="I18" s="431">
        <f t="shared" si="7"/>
        <v>0</v>
      </c>
      <c r="J18" s="431">
        <f t="shared" si="7"/>
        <v>0</v>
      </c>
      <c r="K18" s="431">
        <f t="shared" si="7"/>
        <v>0</v>
      </c>
      <c r="L18" s="431">
        <f t="shared" si="7"/>
        <v>0</v>
      </c>
    </row>
    <row r="19" spans="2:12">
      <c r="B19" s="613"/>
      <c r="C19" s="599" t="s">
        <v>483</v>
      </c>
      <c r="D19" s="600"/>
      <c r="E19" s="600"/>
      <c r="F19" s="601"/>
      <c r="G19" s="432">
        <v>0</v>
      </c>
      <c r="H19" s="432">
        <v>0</v>
      </c>
      <c r="I19" s="432">
        <v>0</v>
      </c>
      <c r="J19" s="432">
        <v>0</v>
      </c>
      <c r="K19" s="432">
        <v>0</v>
      </c>
      <c r="L19" s="432">
        <v>0</v>
      </c>
    </row>
    <row r="20" spans="2:12" ht="16.5" customHeight="1">
      <c r="B20" s="506"/>
      <c r="C20" s="507"/>
      <c r="D20" s="507"/>
      <c r="E20" s="507"/>
      <c r="F20" s="507"/>
      <c r="G20" s="507"/>
      <c r="H20" s="507"/>
      <c r="I20" s="507"/>
      <c r="J20" s="507"/>
      <c r="K20" s="511"/>
      <c r="L20" s="511"/>
    </row>
    <row r="21" spans="2:12" ht="15.75" customHeight="1">
      <c r="B21" s="425">
        <v>4</v>
      </c>
      <c r="C21" s="435" t="s">
        <v>55</v>
      </c>
      <c r="D21" s="436">
        <f>'5_uproszczony_bilans'!D14</f>
        <v>0</v>
      </c>
      <c r="E21" s="436">
        <f>'5_uproszczony_bilans'!E14</f>
        <v>0</v>
      </c>
      <c r="F21" s="436">
        <f>'5_uproszczony_bilans'!F14</f>
        <v>0</v>
      </c>
      <c r="G21" s="434">
        <f t="shared" ref="G21:L21" si="8">F21+G22-G23</f>
        <v>0</v>
      </c>
      <c r="H21" s="434">
        <f t="shared" si="8"/>
        <v>0</v>
      </c>
      <c r="I21" s="434">
        <f t="shared" si="8"/>
        <v>0</v>
      </c>
      <c r="J21" s="434">
        <f t="shared" si="8"/>
        <v>0</v>
      </c>
      <c r="K21" s="434">
        <f t="shared" si="8"/>
        <v>0</v>
      </c>
      <c r="L21" s="434">
        <f t="shared" si="8"/>
        <v>0</v>
      </c>
    </row>
    <row r="22" spans="2:12">
      <c r="B22" s="437" t="s">
        <v>8</v>
      </c>
      <c r="C22" s="605" t="s">
        <v>484</v>
      </c>
      <c r="D22" s="606"/>
      <c r="E22" s="606"/>
      <c r="F22" s="607"/>
      <c r="G22" s="438">
        <v>0</v>
      </c>
      <c r="H22" s="438">
        <v>0</v>
      </c>
      <c r="I22" s="438">
        <v>0</v>
      </c>
      <c r="J22" s="438">
        <v>0</v>
      </c>
      <c r="K22" s="438">
        <v>0</v>
      </c>
      <c r="L22" s="438">
        <v>0</v>
      </c>
    </row>
    <row r="23" spans="2:12">
      <c r="B23" s="437" t="s">
        <v>9</v>
      </c>
      <c r="C23" s="605" t="s">
        <v>485</v>
      </c>
      <c r="D23" s="606"/>
      <c r="E23" s="606"/>
      <c r="F23" s="607"/>
      <c r="G23" s="438">
        <v>0</v>
      </c>
      <c r="H23" s="438">
        <v>0</v>
      </c>
      <c r="I23" s="438">
        <v>0</v>
      </c>
      <c r="J23" s="438">
        <v>0</v>
      </c>
      <c r="K23" s="438">
        <v>0</v>
      </c>
      <c r="L23" s="438">
        <v>0</v>
      </c>
    </row>
    <row r="24" spans="2:12" ht="15.75" customHeight="1">
      <c r="B24" s="506"/>
      <c r="C24" s="507"/>
      <c r="D24" s="507"/>
      <c r="E24" s="507"/>
      <c r="F24" s="507"/>
      <c r="G24" s="507"/>
      <c r="H24" s="507"/>
      <c r="I24" s="507"/>
      <c r="J24" s="511"/>
      <c r="K24" s="511"/>
      <c r="L24" s="511"/>
    </row>
    <row r="25" spans="2:12" ht="17.25" customHeight="1">
      <c r="B25" s="422">
        <v>5</v>
      </c>
      <c r="C25" s="439" t="s">
        <v>486</v>
      </c>
      <c r="D25" s="431">
        <f>'5_uproszczony_bilans'!D15</f>
        <v>0</v>
      </c>
      <c r="E25" s="431">
        <f>'5_uproszczony_bilans'!E15</f>
        <v>0</v>
      </c>
      <c r="F25" s="431">
        <f>'5_uproszczony_bilans'!F15</f>
        <v>0</v>
      </c>
      <c r="G25" s="431">
        <f t="shared" ref="G25:L25" si="9">F25-G26+G27-G28</f>
        <v>0</v>
      </c>
      <c r="H25" s="431">
        <f t="shared" si="9"/>
        <v>0</v>
      </c>
      <c r="I25" s="431">
        <f t="shared" si="9"/>
        <v>0</v>
      </c>
      <c r="J25" s="431">
        <f t="shared" si="9"/>
        <v>0</v>
      </c>
      <c r="K25" s="431">
        <f t="shared" si="9"/>
        <v>0</v>
      </c>
      <c r="L25" s="431">
        <f t="shared" si="9"/>
        <v>0</v>
      </c>
    </row>
    <row r="26" spans="2:12" ht="15.75" customHeight="1">
      <c r="B26" s="440" t="s">
        <v>56</v>
      </c>
      <c r="C26" s="608" t="s">
        <v>61</v>
      </c>
      <c r="D26" s="609"/>
      <c r="E26" s="609"/>
      <c r="F26" s="610"/>
      <c r="G26" s="432">
        <v>0</v>
      </c>
      <c r="H26" s="432">
        <v>0</v>
      </c>
      <c r="I26" s="432">
        <v>0</v>
      </c>
      <c r="J26" s="432">
        <v>0</v>
      </c>
      <c r="K26" s="432">
        <v>0</v>
      </c>
      <c r="L26" s="432">
        <v>0</v>
      </c>
    </row>
    <row r="27" spans="2:12" ht="18.75" customHeight="1">
      <c r="B27" s="440" t="s">
        <v>57</v>
      </c>
      <c r="C27" s="602" t="s">
        <v>58</v>
      </c>
      <c r="D27" s="603"/>
      <c r="E27" s="603"/>
      <c r="F27" s="604"/>
      <c r="G27" s="432">
        <v>0</v>
      </c>
      <c r="H27" s="432">
        <v>0</v>
      </c>
      <c r="I27" s="432">
        <v>0</v>
      </c>
      <c r="J27" s="432">
        <v>0</v>
      </c>
      <c r="K27" s="432">
        <v>0</v>
      </c>
      <c r="L27" s="432">
        <v>0</v>
      </c>
    </row>
    <row r="28" spans="2:12" ht="16.5" customHeight="1">
      <c r="B28" s="440" t="s">
        <v>59</v>
      </c>
      <c r="C28" s="602" t="s">
        <v>62</v>
      </c>
      <c r="D28" s="603"/>
      <c r="E28" s="603"/>
      <c r="F28" s="604"/>
      <c r="G28" s="432">
        <v>0</v>
      </c>
      <c r="H28" s="432">
        <v>0</v>
      </c>
      <c r="I28" s="432">
        <v>0</v>
      </c>
      <c r="J28" s="432">
        <v>0</v>
      </c>
      <c r="K28" s="432">
        <v>0</v>
      </c>
      <c r="L28" s="432">
        <v>0</v>
      </c>
    </row>
    <row r="29" spans="2:12" s="320" customFormat="1"/>
    <row r="30" spans="2:12" s="320" customFormat="1"/>
    <row r="31" spans="2:12" s="320" customFormat="1"/>
    <row r="32" spans="2:12" s="320" customFormat="1"/>
    <row r="33" s="320" customFormat="1"/>
    <row r="34" s="320" customFormat="1"/>
    <row r="35" s="320" customFormat="1"/>
    <row r="36" s="320" customFormat="1"/>
    <row r="37" s="320" customFormat="1"/>
    <row r="38" s="320" customFormat="1"/>
    <row r="39" s="320" customFormat="1"/>
    <row r="40" s="320" customFormat="1"/>
    <row r="41" s="320" customFormat="1"/>
    <row r="42" s="320" customFormat="1"/>
    <row r="43" s="320" customFormat="1"/>
    <row r="44" s="320" customFormat="1"/>
    <row r="45" s="320" customFormat="1"/>
    <row r="46" s="320" customFormat="1"/>
    <row r="47" s="320" customFormat="1"/>
    <row r="48" s="320" customFormat="1"/>
    <row r="49" s="320" customFormat="1"/>
    <row r="50" s="320" customFormat="1"/>
    <row r="51" s="320" customFormat="1"/>
    <row r="52" s="320" customFormat="1"/>
    <row r="53" s="320" customFormat="1"/>
    <row r="54" s="320" customFormat="1"/>
    <row r="55" s="320" customFormat="1"/>
    <row r="56" s="320" customFormat="1"/>
    <row r="57" s="320" customFormat="1"/>
    <row r="58" s="320" customFormat="1"/>
    <row r="59" s="320" customFormat="1"/>
    <row r="60" s="320" customFormat="1"/>
    <row r="61" s="320" customFormat="1"/>
    <row r="62" s="320" customFormat="1"/>
    <row r="63" s="320" customFormat="1"/>
  </sheetData>
  <sheetProtection password="CA55" sheet="1" objects="1" scenarios="1" formatCells="0"/>
  <mergeCells count="22">
    <mergeCell ref="B15:B17"/>
    <mergeCell ref="C15:F15"/>
    <mergeCell ref="C16:F16"/>
    <mergeCell ref="C17:F17"/>
    <mergeCell ref="B18:B19"/>
    <mergeCell ref="B12:B14"/>
    <mergeCell ref="C12:F12"/>
    <mergeCell ref="C13:F13"/>
    <mergeCell ref="C14:F14"/>
    <mergeCell ref="G4:L4"/>
    <mergeCell ref="B4:C6"/>
    <mergeCell ref="D4:F4"/>
    <mergeCell ref="D5:D6"/>
    <mergeCell ref="E5:E6"/>
    <mergeCell ref="B9:B11"/>
    <mergeCell ref="D3:L3"/>
    <mergeCell ref="C19:F19"/>
    <mergeCell ref="C28:F28"/>
    <mergeCell ref="C22:F22"/>
    <mergeCell ref="C23:F23"/>
    <mergeCell ref="C26:F26"/>
    <mergeCell ref="C27:F27"/>
  </mergeCells>
  <phoneticPr fontId="0" type="noConversion"/>
  <conditionalFormatting sqref="G7:L11">
    <cfRule type="cellIs" dxfId="9" priority="1" stopIfTrue="1" operator="lessThan">
      <formula>0</formula>
    </cfRule>
  </conditionalFormatting>
  <conditionalFormatting sqref="G21:L21">
    <cfRule type="cellIs" dxfId="8" priority="6" stopIfTrue="1" operator="lessThan">
      <formula>0</formula>
    </cfRule>
  </conditionalFormatting>
  <conditionalFormatting sqref="G25:L25">
    <cfRule type="cellIs" dxfId="7" priority="7" stopIfTrue="1" operator="lessThan">
      <formula>0</formula>
    </cfRule>
  </conditionalFormatting>
  <pageMargins left="0.70866141732283472" right="0.70866141732283472" top="1.1417322834645669" bottom="0.74803149606299213" header="0.31496062992125984" footer="0.31496062992125984"/>
  <pageSetup paperSize="9" scale="65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tabColor theme="9" tint="0.59999389629810485"/>
  </sheetPr>
  <dimension ref="A1:X223"/>
  <sheetViews>
    <sheetView showGridLines="0" zoomScale="70" zoomScaleNormal="70" workbookViewId="0">
      <selection activeCell="G67" sqref="G67"/>
    </sheetView>
  </sheetViews>
  <sheetFormatPr defaultColWidth="9.140625" defaultRowHeight="12.75" outlineLevelRow="1"/>
  <cols>
    <col min="1" max="1" width="8.140625" style="164" customWidth="1"/>
    <col min="2" max="2" width="4.42578125" style="8" customWidth="1"/>
    <col min="3" max="3" width="55.28515625" style="11" customWidth="1"/>
    <col min="4" max="4" width="13.5703125" style="7" customWidth="1"/>
    <col min="5" max="5" width="15.140625" style="7" customWidth="1"/>
    <col min="6" max="6" width="14.85546875" style="7" customWidth="1"/>
    <col min="7" max="7" width="18.42578125" style="7" customWidth="1"/>
    <col min="8" max="8" width="17" style="7" customWidth="1"/>
    <col min="9" max="10" width="17.28515625" style="7" customWidth="1"/>
    <col min="11" max="11" width="17.85546875" style="164" customWidth="1"/>
    <col min="12" max="12" width="18" style="164" customWidth="1"/>
    <col min="13" max="24" width="9.140625" style="164"/>
    <col min="25" max="16384" width="9.140625" style="7"/>
  </cols>
  <sheetData>
    <row r="1" spans="2:12" s="164" customFormat="1" ht="9" customHeight="1">
      <c r="B1" s="443"/>
      <c r="C1" s="444"/>
    </row>
    <row r="2" spans="2:12" ht="12.75" customHeight="1">
      <c r="B2" s="642" t="s">
        <v>22</v>
      </c>
      <c r="C2" s="643"/>
      <c r="D2" s="643"/>
      <c r="E2" s="643"/>
      <c r="F2" s="643"/>
      <c r="G2" s="643"/>
      <c r="H2" s="643"/>
      <c r="I2" s="643"/>
      <c r="J2" s="643"/>
      <c r="K2" s="644"/>
      <c r="L2" s="104" t="s">
        <v>79</v>
      </c>
    </row>
    <row r="3" spans="2:12" s="164" customFormat="1" ht="5.25" customHeight="1">
      <c r="B3" s="445"/>
      <c r="C3" s="445"/>
      <c r="D3" s="445"/>
      <c r="E3" s="445"/>
      <c r="F3" s="445"/>
      <c r="G3" s="445"/>
    </row>
    <row r="4" spans="2:12" ht="13.5" customHeight="1">
      <c r="B4" s="639" t="str">
        <f>'2_uproszczony_rzis'!B4</f>
        <v>wpisz tu nazwę firmy w akuszu 1</v>
      </c>
      <c r="C4" s="640"/>
      <c r="D4" s="640"/>
      <c r="E4" s="640"/>
      <c r="F4" s="640"/>
      <c r="G4" s="640"/>
      <c r="H4" s="640"/>
      <c r="I4" s="640"/>
      <c r="J4" s="640"/>
      <c r="K4" s="640"/>
      <c r="L4" s="641"/>
    </row>
    <row r="5" spans="2:12" s="164" customFormat="1" ht="8.25" customHeight="1">
      <c r="B5" s="443"/>
      <c r="C5" s="444"/>
      <c r="D5" s="446"/>
      <c r="E5" s="446"/>
      <c r="F5" s="446"/>
      <c r="G5" s="446"/>
    </row>
    <row r="6" spans="2:12">
      <c r="B6" s="637" t="s">
        <v>0</v>
      </c>
      <c r="C6" s="637" t="s">
        <v>23</v>
      </c>
      <c r="D6" s="105" t="s">
        <v>24</v>
      </c>
      <c r="E6" s="105" t="s">
        <v>24</v>
      </c>
      <c r="F6" s="105" t="s">
        <v>25</v>
      </c>
      <c r="G6" s="645" t="s">
        <v>49</v>
      </c>
      <c r="H6" s="646"/>
      <c r="I6" s="646"/>
      <c r="J6" s="646"/>
      <c r="K6" s="646"/>
      <c r="L6" s="647"/>
    </row>
    <row r="7" spans="2:12" ht="15.75" customHeight="1">
      <c r="B7" s="648"/>
      <c r="C7" s="648"/>
      <c r="D7" s="649">
        <f>'2_uproszczony_rzis'!D6</f>
        <v>2023</v>
      </c>
      <c r="E7" s="649">
        <f>'2_uproszczony_rzis'!E6</f>
        <v>2024</v>
      </c>
      <c r="F7" s="106">
        <f>'2_uproszczony_rzis'!F6</f>
        <v>2025</v>
      </c>
      <c r="G7" s="107">
        <f>'2_uproszczony_rzis'!G6</f>
        <v>2025</v>
      </c>
      <c r="H7" s="637">
        <f>'2_uproszczony_rzis'!H6</f>
        <v>2026</v>
      </c>
      <c r="I7" s="637">
        <f>'2_uproszczony_rzis'!I6</f>
        <v>2027</v>
      </c>
      <c r="J7" s="513">
        <f>'2_uproszczony_rzis'!J6</f>
        <v>2028</v>
      </c>
      <c r="K7" s="513">
        <f>'2_uproszczony_rzis'!K6</f>
        <v>2029</v>
      </c>
      <c r="L7" s="513">
        <f>'2_uproszczony_rzis'!L6</f>
        <v>2030</v>
      </c>
    </row>
    <row r="8" spans="2:12" ht="15" customHeight="1">
      <c r="B8" s="638"/>
      <c r="C8" s="638"/>
      <c r="D8" s="650"/>
      <c r="E8" s="650"/>
      <c r="F8" s="108" t="str">
        <f>'2_uproszczony_rzis'!F7</f>
        <v>styczeń-marzec</v>
      </c>
      <c r="G8" s="109" t="str">
        <f>'2_uproszczony_rzis'!G7</f>
        <v>kwiecień-grudzień</v>
      </c>
      <c r="H8" s="638"/>
      <c r="I8" s="638"/>
      <c r="J8" s="512"/>
      <c r="K8" s="512"/>
      <c r="L8" s="512"/>
    </row>
    <row r="9" spans="2:12" ht="18" customHeight="1">
      <c r="B9" s="110">
        <v>1</v>
      </c>
      <c r="C9" s="111" t="s">
        <v>265</v>
      </c>
      <c r="D9" s="112">
        <f>D10+D15</f>
        <v>0</v>
      </c>
      <c r="E9" s="112">
        <f>E10+E15</f>
        <v>0</v>
      </c>
      <c r="F9" s="112">
        <f>F10+F15</f>
        <v>0</v>
      </c>
      <c r="G9" s="113">
        <f>'4_aktywa trwałe_prognoza'!G7</f>
        <v>0</v>
      </c>
      <c r="H9" s="113">
        <f>'4_aktywa trwałe_prognoza'!H7</f>
        <v>0</v>
      </c>
      <c r="I9" s="113">
        <f>'4_aktywa trwałe_prognoza'!I7</f>
        <v>0</v>
      </c>
      <c r="J9" s="113">
        <f>'4_aktywa trwałe_prognoza'!J7</f>
        <v>0</v>
      </c>
      <c r="K9" s="113">
        <f>'4_aktywa trwałe_prognoza'!K7</f>
        <v>0</v>
      </c>
      <c r="L9" s="113">
        <f>'4_aktywa trwałe_prognoza'!L7</f>
        <v>0</v>
      </c>
    </row>
    <row r="10" spans="2:12" ht="19.5" customHeight="1">
      <c r="B10" s="114">
        <v>2</v>
      </c>
      <c r="C10" s="115" t="s">
        <v>27</v>
      </c>
      <c r="D10" s="112">
        <f>D11+D14</f>
        <v>0</v>
      </c>
      <c r="E10" s="112">
        <f>E11+E14</f>
        <v>0</v>
      </c>
      <c r="F10" s="112">
        <f>F11+F14</f>
        <v>0</v>
      </c>
      <c r="G10" s="113">
        <f>'4_aktywa trwałe_prognoza'!G8</f>
        <v>0</v>
      </c>
      <c r="H10" s="113">
        <f>'4_aktywa trwałe_prognoza'!H8</f>
        <v>0</v>
      </c>
      <c r="I10" s="113">
        <f>'4_aktywa trwałe_prognoza'!I8</f>
        <v>0</v>
      </c>
      <c r="J10" s="113">
        <f>'4_aktywa trwałe_prognoza'!J8</f>
        <v>0</v>
      </c>
      <c r="K10" s="113">
        <f>'4_aktywa trwałe_prognoza'!K8</f>
        <v>0</v>
      </c>
      <c r="L10" s="113">
        <f>'4_aktywa trwałe_prognoza'!L8</f>
        <v>0</v>
      </c>
    </row>
    <row r="11" spans="2:12" ht="18.75" customHeight="1">
      <c r="B11" s="475">
        <v>3</v>
      </c>
      <c r="C11" s="116" t="s">
        <v>28</v>
      </c>
      <c r="D11" s="40">
        <f>D12+D13</f>
        <v>0</v>
      </c>
      <c r="E11" s="40">
        <f>E12+E13</f>
        <v>0</v>
      </c>
      <c r="F11" s="40">
        <f>F12+F13</f>
        <v>0</v>
      </c>
      <c r="G11" s="117">
        <f>'4_aktywa trwałe_prognoza'!G9</f>
        <v>0</v>
      </c>
      <c r="H11" s="117">
        <f>'4_aktywa trwałe_prognoza'!H9</f>
        <v>0</v>
      </c>
      <c r="I11" s="117">
        <f>'4_aktywa trwałe_prognoza'!I9</f>
        <v>0</v>
      </c>
      <c r="J11" s="117">
        <f>'4_aktywa trwałe_prognoza'!J9</f>
        <v>0</v>
      </c>
      <c r="K11" s="117">
        <f>'4_aktywa trwałe_prognoza'!K9</f>
        <v>0</v>
      </c>
      <c r="L11" s="117">
        <f>'4_aktywa trwałe_prognoza'!L9</f>
        <v>0</v>
      </c>
    </row>
    <row r="12" spans="2:12" ht="18" customHeight="1">
      <c r="B12" s="479" t="s">
        <v>29</v>
      </c>
      <c r="C12" s="118" t="s">
        <v>30</v>
      </c>
      <c r="D12" s="119">
        <f>'3_BILANS_pełny'!D16</f>
        <v>0</v>
      </c>
      <c r="E12" s="119">
        <f>'3_BILANS_pełny'!E16</f>
        <v>0</v>
      </c>
      <c r="F12" s="119">
        <f>'3_BILANS_pełny'!F16</f>
        <v>0</v>
      </c>
      <c r="G12" s="117">
        <f>'4_aktywa trwałe_prognoza'!G10</f>
        <v>0</v>
      </c>
      <c r="H12" s="117">
        <f>'4_aktywa trwałe_prognoza'!H10</f>
        <v>0</v>
      </c>
      <c r="I12" s="117">
        <f>'4_aktywa trwałe_prognoza'!I10</f>
        <v>0</v>
      </c>
      <c r="J12" s="117">
        <f>'4_aktywa trwałe_prognoza'!J10</f>
        <v>0</v>
      </c>
      <c r="K12" s="117">
        <f>'4_aktywa trwałe_prognoza'!K10</f>
        <v>0</v>
      </c>
      <c r="L12" s="117">
        <f>'4_aktywa trwałe_prognoza'!L10</f>
        <v>0</v>
      </c>
    </row>
    <row r="13" spans="2:12" ht="18" customHeight="1">
      <c r="B13" s="479" t="s">
        <v>31</v>
      </c>
      <c r="C13" s="118" t="s">
        <v>32</v>
      </c>
      <c r="D13" s="119">
        <f>'3_BILANS_pełny'!D17+'3_BILANS_pełny'!D18+'3_BILANS_pełny'!D19+'3_BILANS_pełny'!D20</f>
        <v>0</v>
      </c>
      <c r="E13" s="119">
        <f>'3_BILANS_pełny'!E17+'3_BILANS_pełny'!E18+'3_BILANS_pełny'!E19+'3_BILANS_pełny'!E20</f>
        <v>0</v>
      </c>
      <c r="F13" s="119">
        <f>'3_BILANS_pełny'!F17+'3_BILANS_pełny'!F18+'3_BILANS_pełny'!F19+'3_BILANS_pełny'!F20</f>
        <v>0</v>
      </c>
      <c r="G13" s="117">
        <f>'4_aktywa trwałe_prognoza'!G11</f>
        <v>0</v>
      </c>
      <c r="H13" s="117">
        <f>'4_aktywa trwałe_prognoza'!H11</f>
        <v>0</v>
      </c>
      <c r="I13" s="117">
        <f>'4_aktywa trwałe_prognoza'!I11</f>
        <v>0</v>
      </c>
      <c r="J13" s="117">
        <f>'4_aktywa trwałe_prognoza'!J11</f>
        <v>0</v>
      </c>
      <c r="K13" s="117">
        <f>'4_aktywa trwałe_prognoza'!K11</f>
        <v>0</v>
      </c>
      <c r="L13" s="117">
        <f>'4_aktywa trwałe_prognoza'!L11</f>
        <v>0</v>
      </c>
    </row>
    <row r="14" spans="2:12" ht="16.5" customHeight="1">
      <c r="B14" s="473">
        <v>4</v>
      </c>
      <c r="C14" s="116" t="s">
        <v>33</v>
      </c>
      <c r="D14" s="40">
        <f>'3_BILANS_pełny'!D21+'3_BILANS_pełny'!D22</f>
        <v>0</v>
      </c>
      <c r="E14" s="40">
        <f>'3_BILANS_pełny'!E21+'3_BILANS_pełny'!E22</f>
        <v>0</v>
      </c>
      <c r="F14" s="40">
        <f>'3_BILANS_pełny'!F21+'3_BILANS_pełny'!F22</f>
        <v>0</v>
      </c>
      <c r="G14" s="117">
        <f>'4_aktywa trwałe_prognoza'!G21</f>
        <v>0</v>
      </c>
      <c r="H14" s="117">
        <f>'4_aktywa trwałe_prognoza'!H21</f>
        <v>0</v>
      </c>
      <c r="I14" s="117">
        <f>'4_aktywa trwałe_prognoza'!I21</f>
        <v>0</v>
      </c>
      <c r="J14" s="117">
        <f>'4_aktywa trwałe_prognoza'!J21</f>
        <v>0</v>
      </c>
      <c r="K14" s="117">
        <f>'4_aktywa trwałe_prognoza'!K21</f>
        <v>0</v>
      </c>
      <c r="L14" s="117">
        <f>'4_aktywa trwałe_prognoza'!L21</f>
        <v>0</v>
      </c>
    </row>
    <row r="15" spans="2:12" ht="24.75" customHeight="1">
      <c r="B15" s="480">
        <v>5</v>
      </c>
      <c r="C15" s="120" t="s">
        <v>34</v>
      </c>
      <c r="D15" s="121">
        <f>'3_BILANS_pełny'!D8-'5_uproszczony_bilans'!D10</f>
        <v>0</v>
      </c>
      <c r="E15" s="121">
        <f>'3_BILANS_pełny'!E8-'5_uproszczony_bilans'!E10</f>
        <v>0</v>
      </c>
      <c r="F15" s="121">
        <f>'3_BILANS_pełny'!F8-'5_uproszczony_bilans'!F10</f>
        <v>0</v>
      </c>
      <c r="G15" s="117">
        <f>'4_aktywa trwałe_prognoza'!G25</f>
        <v>0</v>
      </c>
      <c r="H15" s="117">
        <f>'4_aktywa trwałe_prognoza'!H25</f>
        <v>0</v>
      </c>
      <c r="I15" s="117">
        <f>'4_aktywa trwałe_prognoza'!I25</f>
        <v>0</v>
      </c>
      <c r="J15" s="117">
        <f>'4_aktywa trwałe_prognoza'!J25</f>
        <v>0</v>
      </c>
      <c r="K15" s="117">
        <f>'4_aktywa trwałe_prognoza'!K25</f>
        <v>0</v>
      </c>
      <c r="L15" s="117">
        <f>'4_aktywa trwałe_prognoza'!L25</f>
        <v>0</v>
      </c>
    </row>
    <row r="16" spans="2:12" ht="23.25" customHeight="1">
      <c r="B16" s="114">
        <v>6</v>
      </c>
      <c r="C16" s="122" t="s">
        <v>264</v>
      </c>
      <c r="D16" s="123">
        <f>D17+D22+D24+D25-'3_BILANS_pełny'!D93-'3_BILANS_pełny'!D94</f>
        <v>0</v>
      </c>
      <c r="E16" s="123">
        <f>E17+E22+E24+E25-'3_BILANS_pełny'!E93-'3_BILANS_pełny'!E94</f>
        <v>0</v>
      </c>
      <c r="F16" s="123">
        <f>F17+F22+F24+F25-'3_BILANS_pełny'!F93-'3_BILANS_pełny'!F94</f>
        <v>0</v>
      </c>
      <c r="G16" s="124"/>
      <c r="H16" s="124"/>
      <c r="I16" s="124"/>
      <c r="J16" s="124"/>
      <c r="K16" s="124"/>
      <c r="L16" s="124"/>
    </row>
    <row r="17" spans="2:12">
      <c r="B17" s="477">
        <v>7</v>
      </c>
      <c r="C17" s="125" t="s">
        <v>35</v>
      </c>
      <c r="D17" s="126">
        <f>D18+D20+D21+D19</f>
        <v>0</v>
      </c>
      <c r="E17" s="126">
        <f>E18+E20+E21+E19</f>
        <v>0</v>
      </c>
      <c r="F17" s="126">
        <f>F18+F20+F21+F19</f>
        <v>0</v>
      </c>
      <c r="G17" s="651"/>
      <c r="H17" s="652"/>
      <c r="I17" s="652"/>
      <c r="J17" s="652"/>
      <c r="K17" s="652"/>
      <c r="L17" s="653"/>
    </row>
    <row r="18" spans="2:12" ht="15" hidden="1" customHeight="1" outlineLevel="1">
      <c r="B18" s="478" t="s">
        <v>36</v>
      </c>
      <c r="C18" s="127" t="s">
        <v>37</v>
      </c>
      <c r="D18" s="128">
        <f>'3_BILANS_pełny'!D55</f>
        <v>0</v>
      </c>
      <c r="E18" s="128">
        <f>'3_BILANS_pełny'!E55</f>
        <v>0</v>
      </c>
      <c r="F18" s="128">
        <f>'3_BILANS_pełny'!F55</f>
        <v>0</v>
      </c>
      <c r="G18" s="654"/>
      <c r="H18" s="655"/>
      <c r="I18" s="655"/>
      <c r="J18" s="655"/>
      <c r="K18" s="655"/>
      <c r="L18" s="656"/>
    </row>
    <row r="19" spans="2:12" ht="16.5" hidden="1" customHeight="1" outlineLevel="1">
      <c r="B19" s="478" t="s">
        <v>38</v>
      </c>
      <c r="C19" s="127" t="s">
        <v>39</v>
      </c>
      <c r="D19" s="128">
        <f>'3_BILANS_pełny'!D53+'3_BILANS_pełny'!D54</f>
        <v>0</v>
      </c>
      <c r="E19" s="128">
        <f>'3_BILANS_pełny'!E53+'3_BILANS_pełny'!E54</f>
        <v>0</v>
      </c>
      <c r="F19" s="128">
        <f>'3_BILANS_pełny'!F53+'3_BILANS_pełny'!F54</f>
        <v>0</v>
      </c>
      <c r="G19" s="654"/>
      <c r="H19" s="655"/>
      <c r="I19" s="655"/>
      <c r="J19" s="655"/>
      <c r="K19" s="655"/>
      <c r="L19" s="656"/>
    </row>
    <row r="20" spans="2:12" ht="15" hidden="1" customHeight="1" outlineLevel="1">
      <c r="B20" s="478" t="s">
        <v>40</v>
      </c>
      <c r="C20" s="127" t="s">
        <v>263</v>
      </c>
      <c r="D20" s="128">
        <f>'3_BILANS_pełny'!D52</f>
        <v>0</v>
      </c>
      <c r="E20" s="128">
        <f>'3_BILANS_pełny'!E52</f>
        <v>0</v>
      </c>
      <c r="F20" s="128">
        <f>'3_BILANS_pełny'!F52</f>
        <v>0</v>
      </c>
      <c r="G20" s="654"/>
      <c r="H20" s="655"/>
      <c r="I20" s="655"/>
      <c r="J20" s="655"/>
      <c r="K20" s="655"/>
      <c r="L20" s="656"/>
    </row>
    <row r="21" spans="2:12" ht="18" hidden="1" customHeight="1" outlineLevel="1">
      <c r="B21" s="478" t="s">
        <v>41</v>
      </c>
      <c r="C21" s="127" t="s">
        <v>242</v>
      </c>
      <c r="D21" s="128">
        <f>'3_BILANS_pełny'!D56</f>
        <v>0</v>
      </c>
      <c r="E21" s="128">
        <f>'3_BILANS_pełny'!E56</f>
        <v>0</v>
      </c>
      <c r="F21" s="128">
        <f>'3_BILANS_pełny'!F56</f>
        <v>0</v>
      </c>
      <c r="G21" s="654"/>
      <c r="H21" s="655"/>
      <c r="I21" s="655"/>
      <c r="J21" s="655"/>
      <c r="K21" s="655"/>
      <c r="L21" s="656"/>
    </row>
    <row r="22" spans="2:12" ht="15.75" customHeight="1" collapsed="1">
      <c r="B22" s="476">
        <v>8</v>
      </c>
      <c r="C22" s="59" t="s">
        <v>42</v>
      </c>
      <c r="D22" s="121">
        <f>'3_BILANS_pełny'!D59+'3_BILANS_pełny'!D69+'3_BILANS_pełny'!D64</f>
        <v>0</v>
      </c>
      <c r="E22" s="121">
        <f>'3_BILANS_pełny'!E59+'3_BILANS_pełny'!E69+'3_BILANS_pełny'!E64</f>
        <v>0</v>
      </c>
      <c r="F22" s="121">
        <f>'3_BILANS_pełny'!F59+'3_BILANS_pełny'!F69+'3_BILANS_pełny'!F64</f>
        <v>0</v>
      </c>
      <c r="G22" s="654"/>
      <c r="H22" s="655"/>
      <c r="I22" s="655"/>
      <c r="J22" s="655"/>
      <c r="K22" s="655"/>
      <c r="L22" s="656"/>
    </row>
    <row r="23" spans="2:12" ht="15.75" customHeight="1">
      <c r="B23" s="476"/>
      <c r="C23" s="59" t="s">
        <v>68</v>
      </c>
      <c r="D23" s="33">
        <v>0</v>
      </c>
      <c r="E23" s="33">
        <v>0</v>
      </c>
      <c r="F23" s="33">
        <v>0</v>
      </c>
      <c r="G23" s="654"/>
      <c r="H23" s="655"/>
      <c r="I23" s="655"/>
      <c r="J23" s="655"/>
      <c r="K23" s="655"/>
      <c r="L23" s="656"/>
    </row>
    <row r="24" spans="2:12">
      <c r="B24" s="476">
        <v>9</v>
      </c>
      <c r="C24" s="59" t="s">
        <v>43</v>
      </c>
      <c r="D24" s="121">
        <f>'3_BILANS_pełny'!D87</f>
        <v>0</v>
      </c>
      <c r="E24" s="121">
        <f>'3_BILANS_pełny'!E87</f>
        <v>0</v>
      </c>
      <c r="F24" s="121">
        <f>'3_BILANS_pełny'!F87</f>
        <v>0</v>
      </c>
      <c r="G24" s="657"/>
      <c r="H24" s="658"/>
      <c r="I24" s="658"/>
      <c r="J24" s="658"/>
      <c r="K24" s="658"/>
      <c r="L24" s="659"/>
    </row>
    <row r="25" spans="2:12" ht="44.45" customHeight="1">
      <c r="B25" s="476">
        <v>10</v>
      </c>
      <c r="C25" s="481" t="s">
        <v>464</v>
      </c>
      <c r="D25" s="121">
        <f>'3_BILANS_pełny'!D50-'3_BILANS_pełny'!D51-'3_BILANS_pełny'!D59-'3_BILANS_pełny'!D69-'3_BILANS_pełny'!D87-'3_BILANS_pełny'!D64+'3_BILANS_pełny'!D93+'3_BILANS_pełny'!D94</f>
        <v>0</v>
      </c>
      <c r="E25" s="121">
        <f>'3_BILANS_pełny'!E50-'3_BILANS_pełny'!E51-'3_BILANS_pełny'!E59-'3_BILANS_pełny'!E69-'3_BILANS_pełny'!E87-'3_BILANS_pełny'!E64+'3_BILANS_pełny'!E93+'3_BILANS_pełny'!E94</f>
        <v>0</v>
      </c>
      <c r="F25" s="121">
        <f>'3_BILANS_pełny'!F50-'3_BILANS_pełny'!F51-'3_BILANS_pełny'!F59-'3_BILANS_pełny'!F69-'3_BILANS_pełny'!F87-'3_BILANS_pełny'!F64+'3_BILANS_pełny'!F93+'3_BILANS_pełny'!F94</f>
        <v>0</v>
      </c>
      <c r="G25" s="35">
        <f t="shared" ref="G25:L25" si="0">F25</f>
        <v>0</v>
      </c>
      <c r="H25" s="35">
        <f t="shared" si="0"/>
        <v>0</v>
      </c>
      <c r="I25" s="35">
        <f t="shared" si="0"/>
        <v>0</v>
      </c>
      <c r="J25" s="35">
        <f t="shared" si="0"/>
        <v>0</v>
      </c>
      <c r="K25" s="35">
        <f t="shared" si="0"/>
        <v>0</v>
      </c>
      <c r="L25" s="35">
        <f t="shared" si="0"/>
        <v>0</v>
      </c>
    </row>
    <row r="26" spans="2:12">
      <c r="B26" s="449">
        <v>11</v>
      </c>
      <c r="C26" s="129" t="s">
        <v>262</v>
      </c>
      <c r="D26" s="41">
        <f>D9+D16+'3_BILANS_pełny'!D93-'3_BILANS_pełny'!D94</f>
        <v>0</v>
      </c>
      <c r="E26" s="41">
        <f>E9+E16+'3_BILANS_pełny'!E93-'3_BILANS_pełny'!E94</f>
        <v>0</v>
      </c>
      <c r="F26" s="41">
        <f>F9+F16+'3_BILANS_pełny'!F93-'3_BILANS_pełny'!F94</f>
        <v>0</v>
      </c>
      <c r="G26" s="109"/>
      <c r="H26" s="109"/>
      <c r="I26" s="109"/>
      <c r="J26" s="109"/>
      <c r="K26" s="109"/>
      <c r="L26" s="109"/>
    </row>
    <row r="27" spans="2:12" s="164" customFormat="1">
      <c r="B27" s="443"/>
      <c r="C27" s="444"/>
    </row>
    <row r="28" spans="2:12">
      <c r="B28" s="637" t="s">
        <v>0</v>
      </c>
      <c r="C28" s="637" t="s">
        <v>44</v>
      </c>
      <c r="D28" s="130" t="s">
        <v>24</v>
      </c>
      <c r="E28" s="130" t="s">
        <v>24</v>
      </c>
      <c r="F28" s="130" t="s">
        <v>25</v>
      </c>
      <c r="G28" s="514">
        <f t="shared" ref="G28:L28" si="1">G7</f>
        <v>2025</v>
      </c>
      <c r="H28" s="514">
        <f t="shared" si="1"/>
        <v>2026</v>
      </c>
      <c r="I28" s="514">
        <f t="shared" si="1"/>
        <v>2027</v>
      </c>
      <c r="J28" s="514">
        <f t="shared" si="1"/>
        <v>2028</v>
      </c>
      <c r="K28" s="514">
        <f t="shared" si="1"/>
        <v>2029</v>
      </c>
      <c r="L28" s="514">
        <f t="shared" si="1"/>
        <v>2030</v>
      </c>
    </row>
    <row r="29" spans="2:12">
      <c r="B29" s="638"/>
      <c r="C29" s="638"/>
      <c r="D29" s="37">
        <f>D7</f>
        <v>2023</v>
      </c>
      <c r="E29" s="37">
        <f>E7</f>
        <v>2024</v>
      </c>
      <c r="F29" s="37">
        <f>F7</f>
        <v>2025</v>
      </c>
      <c r="G29" s="514" t="str">
        <f>G8</f>
        <v>kwiecień-grudzień</v>
      </c>
      <c r="H29" s="109"/>
      <c r="I29" s="109"/>
      <c r="J29" s="109"/>
      <c r="K29" s="109"/>
      <c r="L29" s="109"/>
    </row>
    <row r="30" spans="2:12">
      <c r="B30" s="131">
        <v>12</v>
      </c>
      <c r="C30" s="132" t="s">
        <v>261</v>
      </c>
      <c r="D30" s="39">
        <f>D31+D32+D33</f>
        <v>0</v>
      </c>
      <c r="E30" s="39">
        <f>E31+E32+E33</f>
        <v>0</v>
      </c>
      <c r="F30" s="39">
        <f>F31+F32+F33</f>
        <v>0</v>
      </c>
      <c r="G30" s="651"/>
      <c r="H30" s="652"/>
      <c r="I30" s="652"/>
      <c r="J30" s="652"/>
      <c r="K30" s="652"/>
      <c r="L30" s="653"/>
    </row>
    <row r="31" spans="2:12">
      <c r="B31" s="472">
        <v>13</v>
      </c>
      <c r="C31" s="154" t="s">
        <v>465</v>
      </c>
      <c r="D31" s="155">
        <f>'3_BILANS_pełny'!I9+'3_BILANS_pełny'!I10+'3_BILANS_pełny'!I12+'3_BILANS_pełny'!I14+'3_BILANS_pełny'!I17</f>
        <v>0</v>
      </c>
      <c r="E31" s="155">
        <f>'3_BILANS_pełny'!J9+'3_BILANS_pełny'!J10+'3_BILANS_pełny'!J12+'3_BILANS_pełny'!J14+'3_BILANS_pełny'!J17</f>
        <v>0</v>
      </c>
      <c r="F31" s="155">
        <f>'3_BILANS_pełny'!K9+'3_BILANS_pełny'!K10+'3_BILANS_pełny'!K12+'3_BILANS_pełny'!K14+'3_BILANS_pełny'!K17</f>
        <v>0</v>
      </c>
      <c r="G31" s="654"/>
      <c r="H31" s="655"/>
      <c r="I31" s="655"/>
      <c r="J31" s="655"/>
      <c r="K31" s="655"/>
      <c r="L31" s="656"/>
    </row>
    <row r="32" spans="2:12">
      <c r="B32" s="473">
        <v>14</v>
      </c>
      <c r="C32" s="133" t="s">
        <v>260</v>
      </c>
      <c r="D32" s="134">
        <f>'3_BILANS_pełny'!I18</f>
        <v>0</v>
      </c>
      <c r="E32" s="134">
        <f>'3_BILANS_pełny'!J18</f>
        <v>0</v>
      </c>
      <c r="F32" s="134">
        <f>'3_BILANS_pełny'!K18</f>
        <v>0</v>
      </c>
      <c r="G32" s="654"/>
      <c r="H32" s="655"/>
      <c r="I32" s="655"/>
      <c r="J32" s="655"/>
      <c r="K32" s="655"/>
      <c r="L32" s="656"/>
    </row>
    <row r="33" spans="2:12">
      <c r="B33" s="474">
        <v>15</v>
      </c>
      <c r="C33" s="13" t="s">
        <v>212</v>
      </c>
      <c r="D33" s="134">
        <f>'3_BILANS_pełny'!I19</f>
        <v>0</v>
      </c>
      <c r="E33" s="134">
        <f>'3_BILANS_pełny'!J19</f>
        <v>0</v>
      </c>
      <c r="F33" s="134">
        <f>'3_BILANS_pełny'!K19</f>
        <v>0</v>
      </c>
      <c r="G33" s="654"/>
      <c r="H33" s="655"/>
      <c r="I33" s="655"/>
      <c r="J33" s="655"/>
      <c r="K33" s="655"/>
      <c r="L33" s="656"/>
    </row>
    <row r="34" spans="2:12" ht="15.75" customHeight="1">
      <c r="B34" s="131">
        <v>16</v>
      </c>
      <c r="C34" s="135" t="s">
        <v>259</v>
      </c>
      <c r="D34" s="136">
        <f>D35+D36</f>
        <v>0</v>
      </c>
      <c r="E34" s="136">
        <f>E35+E36</f>
        <v>0</v>
      </c>
      <c r="F34" s="136">
        <f>F35+F36</f>
        <v>0</v>
      </c>
      <c r="G34" s="654"/>
      <c r="H34" s="655"/>
      <c r="I34" s="655"/>
      <c r="J34" s="655"/>
      <c r="K34" s="655"/>
      <c r="L34" s="656"/>
    </row>
    <row r="35" spans="2:12">
      <c r="B35" s="473">
        <v>17</v>
      </c>
      <c r="C35" s="137" t="s">
        <v>256</v>
      </c>
      <c r="D35" s="121">
        <f>'3_BILANS_pełny'!I33</f>
        <v>0</v>
      </c>
      <c r="E35" s="121">
        <f>'3_BILANS_pełny'!J33</f>
        <v>0</v>
      </c>
      <c r="F35" s="121">
        <f>'3_BILANS_pełny'!K33</f>
        <v>0</v>
      </c>
      <c r="G35" s="657"/>
      <c r="H35" s="658"/>
      <c r="I35" s="658"/>
      <c r="J35" s="658"/>
      <c r="K35" s="658"/>
      <c r="L35" s="659"/>
    </row>
    <row r="36" spans="2:12">
      <c r="B36" s="473">
        <v>18</v>
      </c>
      <c r="C36" s="137" t="s">
        <v>258</v>
      </c>
      <c r="D36" s="121">
        <f>'3_BILANS_pełny'!I29-'3_BILANS_pełny'!I33</f>
        <v>0</v>
      </c>
      <c r="E36" s="121">
        <f>'3_BILANS_pełny'!J29-'3_BILANS_pełny'!J33</f>
        <v>0</v>
      </c>
      <c r="F36" s="121">
        <f>'3_BILANS_pełny'!K29-'3_BILANS_pełny'!K33</f>
        <v>0</v>
      </c>
      <c r="G36" s="117">
        <f>'6_dane inne'!G19</f>
        <v>0</v>
      </c>
      <c r="H36" s="117">
        <f>'6_dane inne'!H19</f>
        <v>0</v>
      </c>
      <c r="I36" s="117">
        <f>'6_dane inne'!I19</f>
        <v>0</v>
      </c>
      <c r="J36" s="117">
        <f>'6_dane inne'!J19</f>
        <v>0</v>
      </c>
      <c r="K36" s="117">
        <f>'6_dane inne'!K19</f>
        <v>0</v>
      </c>
      <c r="L36" s="117">
        <f>'6_dane inne'!L19</f>
        <v>0</v>
      </c>
    </row>
    <row r="37" spans="2:12">
      <c r="B37" s="114">
        <v>19</v>
      </c>
      <c r="C37" s="138" t="s">
        <v>257</v>
      </c>
      <c r="D37" s="123">
        <f>D38+D39+D41+D42</f>
        <v>0</v>
      </c>
      <c r="E37" s="123">
        <f>E38+E39+E41+E42</f>
        <v>0</v>
      </c>
      <c r="F37" s="123">
        <f>F38+F39+F41+F42</f>
        <v>0</v>
      </c>
      <c r="G37" s="651"/>
      <c r="H37" s="652"/>
      <c r="I37" s="652"/>
      <c r="J37" s="652"/>
      <c r="K37" s="652"/>
      <c r="L37" s="653"/>
    </row>
    <row r="38" spans="2:12">
      <c r="B38" s="473">
        <v>20</v>
      </c>
      <c r="C38" s="137" t="s">
        <v>256</v>
      </c>
      <c r="D38" s="139">
        <f>'3_BILANS_pełny'!I50</f>
        <v>0</v>
      </c>
      <c r="E38" s="139">
        <f>'3_BILANS_pełny'!J50</f>
        <v>0</v>
      </c>
      <c r="F38" s="139">
        <f>'3_BILANS_pełny'!K50</f>
        <v>0</v>
      </c>
      <c r="G38" s="654"/>
      <c r="H38" s="655"/>
      <c r="I38" s="655"/>
      <c r="J38" s="655"/>
      <c r="K38" s="655"/>
      <c r="L38" s="656"/>
    </row>
    <row r="39" spans="2:12">
      <c r="B39" s="473">
        <v>21</v>
      </c>
      <c r="C39" s="137" t="s">
        <v>255</v>
      </c>
      <c r="D39" s="139">
        <f>'3_BILANS_pełny'!I40+'3_BILANS_pełny'!I53+'3_BILANS_pełny'!I45</f>
        <v>0</v>
      </c>
      <c r="E39" s="139">
        <f>'3_BILANS_pełny'!J40+'3_BILANS_pełny'!J53+'3_BILANS_pełny'!J45</f>
        <v>0</v>
      </c>
      <c r="F39" s="139">
        <f>'3_BILANS_pełny'!K40+'3_BILANS_pełny'!K53+'3_BILANS_pełny'!K45</f>
        <v>0</v>
      </c>
      <c r="G39" s="654"/>
      <c r="H39" s="655"/>
      <c r="I39" s="655"/>
      <c r="J39" s="655"/>
      <c r="K39" s="655"/>
      <c r="L39" s="656"/>
    </row>
    <row r="40" spans="2:12">
      <c r="B40" s="473"/>
      <c r="C40" s="137" t="s">
        <v>68</v>
      </c>
      <c r="D40" s="32">
        <v>0</v>
      </c>
      <c r="E40" s="32">
        <v>0</v>
      </c>
      <c r="F40" s="32">
        <v>0</v>
      </c>
      <c r="G40" s="657"/>
      <c r="H40" s="658"/>
      <c r="I40" s="658"/>
      <c r="J40" s="658"/>
      <c r="K40" s="658"/>
      <c r="L40" s="659"/>
    </row>
    <row r="41" spans="2:12" ht="12.75" customHeight="1">
      <c r="B41" s="473">
        <v>22</v>
      </c>
      <c r="C41" s="137" t="s">
        <v>254</v>
      </c>
      <c r="D41" s="139">
        <f>'3_BILANS_pełny'!I58</f>
        <v>0</v>
      </c>
      <c r="E41" s="139">
        <f>'3_BILANS_pełny'!J58</f>
        <v>0</v>
      </c>
      <c r="F41" s="139">
        <f>'3_BILANS_pełny'!K58</f>
        <v>0</v>
      </c>
      <c r="G41" s="30">
        <f>F41</f>
        <v>0</v>
      </c>
      <c r="H41" s="30">
        <f>G41</f>
        <v>0</v>
      </c>
      <c r="I41" s="30">
        <f>H41</f>
        <v>0</v>
      </c>
      <c r="J41" s="30">
        <f>I41</f>
        <v>0</v>
      </c>
      <c r="K41" s="30">
        <f t="shared" ref="K41:L44" si="2">J41</f>
        <v>0</v>
      </c>
      <c r="L41" s="30">
        <f t="shared" si="2"/>
        <v>0</v>
      </c>
    </row>
    <row r="42" spans="2:12">
      <c r="B42" s="473">
        <v>23</v>
      </c>
      <c r="C42" s="140" t="s">
        <v>45</v>
      </c>
      <c r="D42" s="139">
        <f>'3_BILANS_pełny'!I38-'5_uproszczony_bilans'!D38-'5_uproszczony_bilans'!D39-'5_uproszczony_bilans'!D41</f>
        <v>0</v>
      </c>
      <c r="E42" s="139">
        <f>'3_BILANS_pełny'!J38-'5_uproszczony_bilans'!E38-'5_uproszczony_bilans'!E39-'5_uproszczony_bilans'!E41</f>
        <v>0</v>
      </c>
      <c r="F42" s="139">
        <f>'3_BILANS_pełny'!K38-'5_uproszczony_bilans'!F38-'5_uproszczony_bilans'!F39-'5_uproszczony_bilans'!F41</f>
        <v>0</v>
      </c>
      <c r="G42" s="30">
        <f>F42</f>
        <v>0</v>
      </c>
      <c r="H42" s="30">
        <f t="shared" ref="H42:J44" si="3">G42</f>
        <v>0</v>
      </c>
      <c r="I42" s="30">
        <f t="shared" si="3"/>
        <v>0</v>
      </c>
      <c r="J42" s="30">
        <f t="shared" si="3"/>
        <v>0</v>
      </c>
      <c r="K42" s="30">
        <f t="shared" si="2"/>
        <v>0</v>
      </c>
      <c r="L42" s="30">
        <f t="shared" si="2"/>
        <v>0</v>
      </c>
    </row>
    <row r="43" spans="2:12">
      <c r="B43" s="141">
        <v>24</v>
      </c>
      <c r="C43" s="142" t="s">
        <v>253</v>
      </c>
      <c r="D43" s="143">
        <f>'3_BILANS_pełny'!I66+'3_BILANS_pełny'!I63+'3_BILANS_pełny'!I22+'3_BILANS_pełny'!I25+'3_BILANS_pełny'!I28</f>
        <v>0</v>
      </c>
      <c r="E43" s="143">
        <f>'3_BILANS_pełny'!J66+'3_BILANS_pełny'!J63+'3_BILANS_pełny'!J22+'3_BILANS_pełny'!J25+'3_BILANS_pełny'!J28</f>
        <v>0</v>
      </c>
      <c r="F43" s="143">
        <f>'3_BILANS_pełny'!K66+'3_BILANS_pełny'!K63+'3_BILANS_pełny'!K22+'3_BILANS_pełny'!K25+'3_BILANS_pełny'!K28</f>
        <v>0</v>
      </c>
      <c r="G43" s="30">
        <f>F43</f>
        <v>0</v>
      </c>
      <c r="H43" s="30">
        <f t="shared" si="3"/>
        <v>0</v>
      </c>
      <c r="I43" s="30">
        <f t="shared" si="3"/>
        <v>0</v>
      </c>
      <c r="J43" s="30">
        <f t="shared" si="3"/>
        <v>0</v>
      </c>
      <c r="K43" s="30">
        <f t="shared" si="2"/>
        <v>0</v>
      </c>
      <c r="L43" s="30">
        <f t="shared" si="2"/>
        <v>0</v>
      </c>
    </row>
    <row r="44" spans="2:12">
      <c r="B44" s="141">
        <v>25</v>
      </c>
      <c r="C44" s="142" t="s">
        <v>252</v>
      </c>
      <c r="D44" s="143">
        <f>'3_BILANS_pełny'!I24+'3_BILANS_pełny'!I27+'3_BILANS_pełny'!I65</f>
        <v>0</v>
      </c>
      <c r="E44" s="143">
        <f>'3_BILANS_pełny'!J24+'3_BILANS_pełny'!J27+'3_BILANS_pełny'!J65</f>
        <v>0</v>
      </c>
      <c r="F44" s="143">
        <f>'3_BILANS_pełny'!K24+'3_BILANS_pełny'!K27+'3_BILANS_pełny'!K65</f>
        <v>0</v>
      </c>
      <c r="G44" s="30">
        <f>F44</f>
        <v>0</v>
      </c>
      <c r="H44" s="30">
        <f t="shared" si="3"/>
        <v>0</v>
      </c>
      <c r="I44" s="30">
        <f t="shared" si="3"/>
        <v>0</v>
      </c>
      <c r="J44" s="30">
        <f t="shared" si="3"/>
        <v>0</v>
      </c>
      <c r="K44" s="30">
        <f t="shared" si="2"/>
        <v>0</v>
      </c>
      <c r="L44" s="30">
        <f t="shared" si="2"/>
        <v>0</v>
      </c>
    </row>
    <row r="45" spans="2:12">
      <c r="B45" s="449">
        <v>26</v>
      </c>
      <c r="C45" s="129" t="s">
        <v>251</v>
      </c>
      <c r="D45" s="41">
        <f>D30+D34+D37+D43+D44</f>
        <v>0</v>
      </c>
      <c r="E45" s="41">
        <f>E30+E34+E37+E43+E44</f>
        <v>0</v>
      </c>
      <c r="F45" s="41">
        <f>F30+F34+F37+F43+F44</f>
        <v>0</v>
      </c>
      <c r="G45" s="109"/>
      <c r="H45" s="109"/>
      <c r="I45" s="109"/>
      <c r="J45" s="109"/>
      <c r="K45" s="109"/>
      <c r="L45" s="109"/>
    </row>
    <row r="46" spans="2:12" s="164" customFormat="1" ht="12" customHeight="1">
      <c r="B46" s="443"/>
      <c r="C46" s="447" t="s">
        <v>250</v>
      </c>
      <c r="D46" s="448">
        <f>D26-D45</f>
        <v>0</v>
      </c>
      <c r="E46" s="448">
        <f>E26-E45</f>
        <v>0</v>
      </c>
      <c r="F46" s="448">
        <f>F26-F45</f>
        <v>0</v>
      </c>
    </row>
    <row r="47" spans="2:12" s="164" customFormat="1">
      <c r="B47" s="443"/>
      <c r="C47" s="444"/>
    </row>
    <row r="48" spans="2:12" s="164" customFormat="1">
      <c r="B48" s="443"/>
      <c r="C48" s="444"/>
    </row>
    <row r="49" spans="2:3" s="164" customFormat="1">
      <c r="B49" s="443"/>
      <c r="C49" s="444"/>
    </row>
    <row r="50" spans="2:3" s="164" customFormat="1">
      <c r="B50" s="443"/>
      <c r="C50" s="444"/>
    </row>
    <row r="51" spans="2:3" s="164" customFormat="1">
      <c r="B51" s="443"/>
      <c r="C51" s="444"/>
    </row>
    <row r="52" spans="2:3" s="164" customFormat="1">
      <c r="B52" s="443"/>
      <c r="C52" s="444"/>
    </row>
    <row r="53" spans="2:3" s="164" customFormat="1">
      <c r="B53" s="443"/>
      <c r="C53" s="444"/>
    </row>
    <row r="54" spans="2:3" s="164" customFormat="1">
      <c r="B54" s="443"/>
      <c r="C54" s="444"/>
    </row>
    <row r="55" spans="2:3" s="164" customFormat="1">
      <c r="B55" s="443"/>
      <c r="C55" s="444"/>
    </row>
    <row r="56" spans="2:3" s="164" customFormat="1">
      <c r="B56" s="443"/>
      <c r="C56" s="444"/>
    </row>
    <row r="57" spans="2:3" s="164" customFormat="1">
      <c r="B57" s="443"/>
      <c r="C57" s="444"/>
    </row>
    <row r="58" spans="2:3" s="164" customFormat="1">
      <c r="B58" s="443"/>
      <c r="C58" s="444"/>
    </row>
    <row r="59" spans="2:3" s="164" customFormat="1">
      <c r="B59" s="443"/>
      <c r="C59" s="444"/>
    </row>
    <row r="60" spans="2:3" s="164" customFormat="1">
      <c r="B60" s="443"/>
      <c r="C60" s="444"/>
    </row>
    <row r="61" spans="2:3" s="164" customFormat="1">
      <c r="B61" s="443"/>
      <c r="C61" s="444"/>
    </row>
    <row r="62" spans="2:3" s="164" customFormat="1">
      <c r="B62" s="443"/>
      <c r="C62" s="444"/>
    </row>
    <row r="63" spans="2:3" s="164" customFormat="1">
      <c r="B63" s="443"/>
      <c r="C63" s="444"/>
    </row>
    <row r="64" spans="2:3" s="164" customFormat="1">
      <c r="B64" s="443"/>
      <c r="C64" s="444"/>
    </row>
    <row r="65" spans="2:3" s="164" customFormat="1">
      <c r="B65" s="443"/>
      <c r="C65" s="444"/>
    </row>
    <row r="66" spans="2:3" s="164" customFormat="1">
      <c r="B66" s="443"/>
      <c r="C66" s="444"/>
    </row>
    <row r="67" spans="2:3" s="164" customFormat="1">
      <c r="B67" s="443"/>
      <c r="C67" s="444"/>
    </row>
    <row r="68" spans="2:3" s="164" customFormat="1">
      <c r="B68" s="443"/>
      <c r="C68" s="444"/>
    </row>
    <row r="69" spans="2:3" s="164" customFormat="1">
      <c r="B69" s="443"/>
      <c r="C69" s="444"/>
    </row>
    <row r="70" spans="2:3" s="164" customFormat="1">
      <c r="B70" s="443"/>
      <c r="C70" s="444"/>
    </row>
    <row r="71" spans="2:3" s="164" customFormat="1">
      <c r="B71" s="443"/>
      <c r="C71" s="444"/>
    </row>
    <row r="72" spans="2:3" s="164" customFormat="1">
      <c r="B72" s="443"/>
      <c r="C72" s="444"/>
    </row>
    <row r="73" spans="2:3" s="164" customFormat="1">
      <c r="B73" s="443"/>
      <c r="C73" s="444"/>
    </row>
    <row r="74" spans="2:3" s="164" customFormat="1">
      <c r="B74" s="443"/>
      <c r="C74" s="444"/>
    </row>
    <row r="75" spans="2:3" s="164" customFormat="1">
      <c r="B75" s="443"/>
      <c r="C75" s="444"/>
    </row>
    <row r="76" spans="2:3" s="164" customFormat="1">
      <c r="B76" s="443"/>
      <c r="C76" s="444"/>
    </row>
    <row r="77" spans="2:3" s="164" customFormat="1">
      <c r="B77" s="443"/>
      <c r="C77" s="444"/>
    </row>
    <row r="78" spans="2:3" s="164" customFormat="1">
      <c r="B78" s="443"/>
      <c r="C78" s="444"/>
    </row>
    <row r="79" spans="2:3" s="164" customFormat="1">
      <c r="B79" s="443"/>
      <c r="C79" s="444"/>
    </row>
    <row r="80" spans="2:3" s="164" customFormat="1">
      <c r="B80" s="443"/>
      <c r="C80" s="444"/>
    </row>
    <row r="81" spans="2:3" s="164" customFormat="1">
      <c r="B81" s="443"/>
      <c r="C81" s="444"/>
    </row>
    <row r="82" spans="2:3" s="164" customFormat="1">
      <c r="B82" s="443"/>
      <c r="C82" s="444"/>
    </row>
    <row r="83" spans="2:3" s="164" customFormat="1">
      <c r="B83" s="443"/>
      <c r="C83" s="444"/>
    </row>
    <row r="84" spans="2:3" s="164" customFormat="1">
      <c r="B84" s="443"/>
      <c r="C84" s="444"/>
    </row>
    <row r="85" spans="2:3" s="164" customFormat="1">
      <c r="B85" s="443"/>
      <c r="C85" s="444"/>
    </row>
    <row r="86" spans="2:3" s="164" customFormat="1">
      <c r="B86" s="443"/>
      <c r="C86" s="444"/>
    </row>
    <row r="87" spans="2:3" s="164" customFormat="1">
      <c r="B87" s="443"/>
      <c r="C87" s="444"/>
    </row>
    <row r="88" spans="2:3" s="164" customFormat="1">
      <c r="B88" s="443"/>
      <c r="C88" s="444"/>
    </row>
    <row r="89" spans="2:3" s="164" customFormat="1">
      <c r="B89" s="443"/>
      <c r="C89" s="444"/>
    </row>
    <row r="90" spans="2:3" s="164" customFormat="1">
      <c r="B90" s="443"/>
      <c r="C90" s="444"/>
    </row>
    <row r="91" spans="2:3" s="164" customFormat="1">
      <c r="B91" s="443"/>
      <c r="C91" s="444"/>
    </row>
    <row r="92" spans="2:3" s="164" customFormat="1">
      <c r="B92" s="443"/>
      <c r="C92" s="444"/>
    </row>
    <row r="93" spans="2:3" s="164" customFormat="1">
      <c r="B93" s="443"/>
      <c r="C93" s="444"/>
    </row>
    <row r="94" spans="2:3" s="164" customFormat="1">
      <c r="B94" s="443"/>
      <c r="C94" s="444"/>
    </row>
    <row r="95" spans="2:3" s="164" customFormat="1">
      <c r="B95" s="443"/>
      <c r="C95" s="444"/>
    </row>
    <row r="96" spans="2:3" s="164" customFormat="1">
      <c r="B96" s="443"/>
      <c r="C96" s="444"/>
    </row>
    <row r="97" spans="2:3" s="164" customFormat="1">
      <c r="B97" s="443"/>
      <c r="C97" s="444"/>
    </row>
    <row r="98" spans="2:3" s="164" customFormat="1">
      <c r="B98" s="443"/>
      <c r="C98" s="444"/>
    </row>
    <row r="99" spans="2:3" s="164" customFormat="1">
      <c r="B99" s="443"/>
      <c r="C99" s="444"/>
    </row>
    <row r="100" spans="2:3" s="164" customFormat="1">
      <c r="B100" s="443"/>
      <c r="C100" s="444"/>
    </row>
    <row r="101" spans="2:3" s="164" customFormat="1">
      <c r="B101" s="443"/>
      <c r="C101" s="444"/>
    </row>
    <row r="102" spans="2:3" s="164" customFormat="1">
      <c r="B102" s="443"/>
      <c r="C102" s="444"/>
    </row>
    <row r="103" spans="2:3" s="164" customFormat="1">
      <c r="B103" s="443"/>
      <c r="C103" s="444"/>
    </row>
    <row r="104" spans="2:3" s="164" customFormat="1">
      <c r="B104" s="443"/>
      <c r="C104" s="444"/>
    </row>
    <row r="105" spans="2:3" s="164" customFormat="1">
      <c r="B105" s="443"/>
      <c r="C105" s="444"/>
    </row>
    <row r="106" spans="2:3" s="164" customFormat="1">
      <c r="B106" s="443"/>
      <c r="C106" s="444"/>
    </row>
    <row r="107" spans="2:3" s="164" customFormat="1">
      <c r="B107" s="443"/>
      <c r="C107" s="444"/>
    </row>
    <row r="108" spans="2:3" s="164" customFormat="1">
      <c r="B108" s="443"/>
      <c r="C108" s="444"/>
    </row>
    <row r="109" spans="2:3" s="164" customFormat="1">
      <c r="B109" s="443"/>
      <c r="C109" s="444"/>
    </row>
    <row r="110" spans="2:3" s="164" customFormat="1">
      <c r="B110" s="443"/>
      <c r="C110" s="444"/>
    </row>
    <row r="111" spans="2:3" s="164" customFormat="1">
      <c r="B111" s="443"/>
      <c r="C111" s="444"/>
    </row>
    <row r="112" spans="2:3" s="164" customFormat="1">
      <c r="B112" s="443"/>
      <c r="C112" s="444"/>
    </row>
    <row r="113" spans="2:3" s="164" customFormat="1">
      <c r="B113" s="443"/>
      <c r="C113" s="444"/>
    </row>
    <row r="114" spans="2:3" s="164" customFormat="1">
      <c r="B114" s="443"/>
      <c r="C114" s="444"/>
    </row>
    <row r="115" spans="2:3" s="164" customFormat="1">
      <c r="B115" s="443"/>
      <c r="C115" s="444"/>
    </row>
    <row r="116" spans="2:3" s="164" customFormat="1">
      <c r="B116" s="443"/>
      <c r="C116" s="444"/>
    </row>
    <row r="117" spans="2:3" s="164" customFormat="1">
      <c r="B117" s="443"/>
      <c r="C117" s="444"/>
    </row>
    <row r="118" spans="2:3" s="164" customFormat="1">
      <c r="B118" s="443"/>
      <c r="C118" s="444"/>
    </row>
    <row r="119" spans="2:3" s="164" customFormat="1">
      <c r="B119" s="443"/>
      <c r="C119" s="444"/>
    </row>
    <row r="120" spans="2:3" s="164" customFormat="1">
      <c r="B120" s="443"/>
      <c r="C120" s="444"/>
    </row>
    <row r="121" spans="2:3" s="164" customFormat="1">
      <c r="B121" s="443"/>
      <c r="C121" s="444"/>
    </row>
    <row r="122" spans="2:3" s="164" customFormat="1">
      <c r="B122" s="443"/>
      <c r="C122" s="444"/>
    </row>
    <row r="123" spans="2:3" s="164" customFormat="1">
      <c r="B123" s="443"/>
      <c r="C123" s="444"/>
    </row>
    <row r="124" spans="2:3" s="164" customFormat="1">
      <c r="B124" s="443"/>
      <c r="C124" s="444"/>
    </row>
    <row r="125" spans="2:3" s="164" customFormat="1">
      <c r="B125" s="443"/>
      <c r="C125" s="444"/>
    </row>
    <row r="126" spans="2:3" s="164" customFormat="1">
      <c r="B126" s="443"/>
      <c r="C126" s="444"/>
    </row>
    <row r="127" spans="2:3" s="164" customFormat="1">
      <c r="B127" s="443"/>
      <c r="C127" s="444"/>
    </row>
    <row r="128" spans="2:3" s="164" customFormat="1">
      <c r="B128" s="443"/>
      <c r="C128" s="444"/>
    </row>
    <row r="129" spans="2:3" s="164" customFormat="1">
      <c r="B129" s="443"/>
      <c r="C129" s="444"/>
    </row>
    <row r="130" spans="2:3" s="164" customFormat="1">
      <c r="B130" s="443"/>
      <c r="C130" s="444"/>
    </row>
    <row r="131" spans="2:3" s="164" customFormat="1">
      <c r="B131" s="443"/>
      <c r="C131" s="444"/>
    </row>
    <row r="132" spans="2:3" s="164" customFormat="1">
      <c r="B132" s="443"/>
      <c r="C132" s="444"/>
    </row>
    <row r="133" spans="2:3" s="164" customFormat="1">
      <c r="B133" s="443"/>
      <c r="C133" s="444"/>
    </row>
    <row r="134" spans="2:3" s="164" customFormat="1">
      <c r="B134" s="443"/>
      <c r="C134" s="444"/>
    </row>
    <row r="135" spans="2:3" s="164" customFormat="1">
      <c r="B135" s="443"/>
      <c r="C135" s="444"/>
    </row>
    <row r="136" spans="2:3" s="164" customFormat="1">
      <c r="B136" s="443"/>
      <c r="C136" s="444"/>
    </row>
    <row r="137" spans="2:3" s="164" customFormat="1">
      <c r="B137" s="443"/>
      <c r="C137" s="444"/>
    </row>
    <row r="138" spans="2:3" s="164" customFormat="1">
      <c r="B138" s="443"/>
      <c r="C138" s="444"/>
    </row>
    <row r="139" spans="2:3" s="164" customFormat="1">
      <c r="B139" s="443"/>
      <c r="C139" s="444"/>
    </row>
    <row r="140" spans="2:3" s="164" customFormat="1">
      <c r="B140" s="443"/>
      <c r="C140" s="444"/>
    </row>
    <row r="141" spans="2:3" s="164" customFormat="1">
      <c r="B141" s="443"/>
      <c r="C141" s="444"/>
    </row>
    <row r="142" spans="2:3" s="164" customFormat="1">
      <c r="B142" s="443"/>
      <c r="C142" s="444"/>
    </row>
    <row r="143" spans="2:3" s="164" customFormat="1">
      <c r="B143" s="443"/>
      <c r="C143" s="444"/>
    </row>
    <row r="144" spans="2:3" s="164" customFormat="1">
      <c r="B144" s="443"/>
      <c r="C144" s="444"/>
    </row>
    <row r="145" spans="1:24" s="164" customFormat="1">
      <c r="B145" s="443"/>
      <c r="C145" s="444"/>
    </row>
    <row r="146" spans="1:24" s="164" customFormat="1">
      <c r="B146" s="443"/>
      <c r="C146" s="444"/>
    </row>
    <row r="147" spans="1:24" s="164" customFormat="1">
      <c r="B147" s="443"/>
      <c r="C147" s="444"/>
    </row>
    <row r="148" spans="1:24" s="164" customFormat="1">
      <c r="B148" s="443"/>
      <c r="C148" s="444"/>
    </row>
    <row r="149" spans="1:24" s="164" customFormat="1">
      <c r="B149" s="443"/>
      <c r="C149" s="444"/>
    </row>
    <row r="150" spans="1:24" s="164" customFormat="1">
      <c r="B150" s="443"/>
      <c r="C150" s="444"/>
    </row>
    <row r="151" spans="1:24" s="164" customFormat="1">
      <c r="B151" s="443"/>
      <c r="C151" s="444"/>
    </row>
    <row r="152" spans="1:24" s="164" customFormat="1">
      <c r="B152" s="443"/>
      <c r="C152" s="444"/>
    </row>
    <row r="153" spans="1:24" s="164" customFormat="1">
      <c r="B153" s="443"/>
      <c r="C153" s="444"/>
    </row>
    <row r="154" spans="1:24" s="164" customFormat="1">
      <c r="B154" s="443"/>
      <c r="C154" s="444"/>
    </row>
    <row r="155" spans="1:24" s="9" customFormat="1">
      <c r="A155" s="164"/>
      <c r="B155" s="10"/>
      <c r="C155" s="12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</row>
    <row r="156" spans="1:24" s="9" customFormat="1">
      <c r="A156" s="164"/>
      <c r="B156" s="10"/>
      <c r="C156" s="12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</row>
    <row r="157" spans="1:24" s="9" customFormat="1">
      <c r="A157" s="164"/>
      <c r="B157" s="10"/>
      <c r="C157" s="12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</row>
    <row r="158" spans="1:24" s="9" customFormat="1">
      <c r="A158" s="164"/>
      <c r="B158" s="10"/>
      <c r="C158" s="12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</row>
    <row r="159" spans="1:24" s="9" customFormat="1">
      <c r="A159" s="164"/>
      <c r="B159" s="10"/>
      <c r="C159" s="12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</row>
    <row r="160" spans="1:24" s="9" customFormat="1">
      <c r="A160" s="164"/>
      <c r="B160" s="10"/>
      <c r="C160" s="12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</row>
    <row r="161" spans="1:24" s="9" customFormat="1">
      <c r="A161" s="164"/>
      <c r="B161" s="10"/>
      <c r="C161" s="12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</row>
    <row r="162" spans="1:24" s="9" customFormat="1">
      <c r="A162" s="164"/>
      <c r="B162" s="10"/>
      <c r="C162" s="12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  <c r="X162" s="164"/>
    </row>
    <row r="163" spans="1:24" s="9" customFormat="1">
      <c r="A163" s="164"/>
      <c r="B163" s="10"/>
      <c r="C163" s="12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</row>
    <row r="164" spans="1:24" s="9" customFormat="1">
      <c r="A164" s="164"/>
      <c r="B164" s="10"/>
      <c r="C164" s="12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</row>
    <row r="165" spans="1:24" s="9" customFormat="1">
      <c r="A165" s="164"/>
      <c r="B165" s="10"/>
      <c r="C165" s="12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</row>
    <row r="166" spans="1:24" s="9" customFormat="1">
      <c r="A166" s="164"/>
      <c r="B166" s="10"/>
      <c r="C166" s="12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</row>
    <row r="167" spans="1:24" s="9" customFormat="1">
      <c r="A167" s="164"/>
      <c r="B167" s="10"/>
      <c r="C167" s="12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</row>
    <row r="168" spans="1:24" s="9" customFormat="1">
      <c r="A168" s="164"/>
      <c r="B168" s="10"/>
      <c r="C168" s="12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</row>
    <row r="169" spans="1:24" s="9" customFormat="1">
      <c r="A169" s="164"/>
      <c r="B169" s="10"/>
      <c r="C169" s="12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</row>
    <row r="170" spans="1:24" s="9" customFormat="1">
      <c r="A170" s="164"/>
      <c r="B170" s="10"/>
      <c r="C170" s="12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</row>
    <row r="171" spans="1:24" s="9" customFormat="1">
      <c r="A171" s="164"/>
      <c r="B171" s="10"/>
      <c r="C171" s="12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</row>
    <row r="172" spans="1:24" s="9" customFormat="1">
      <c r="A172" s="164"/>
      <c r="B172" s="10"/>
      <c r="C172" s="12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</row>
    <row r="173" spans="1:24" s="9" customFormat="1">
      <c r="A173" s="164"/>
      <c r="B173" s="10"/>
      <c r="C173" s="12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</row>
    <row r="174" spans="1:24" s="9" customFormat="1">
      <c r="A174" s="164"/>
      <c r="B174" s="10"/>
      <c r="C174" s="12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</row>
    <row r="175" spans="1:24" s="9" customFormat="1">
      <c r="A175" s="164"/>
      <c r="B175" s="10"/>
      <c r="C175" s="12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</row>
    <row r="176" spans="1:24" s="9" customFormat="1">
      <c r="A176" s="164"/>
      <c r="B176" s="10"/>
      <c r="C176" s="12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  <c r="X176" s="164"/>
    </row>
    <row r="177" spans="1:24" s="9" customFormat="1">
      <c r="A177" s="164"/>
      <c r="B177" s="10"/>
      <c r="C177" s="12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</row>
    <row r="178" spans="1:24" s="9" customFormat="1">
      <c r="A178" s="164"/>
      <c r="B178" s="10"/>
      <c r="C178" s="12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</row>
    <row r="179" spans="1:24" s="9" customFormat="1">
      <c r="A179" s="164"/>
      <c r="B179" s="10"/>
      <c r="C179" s="12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</row>
    <row r="180" spans="1:24" s="9" customFormat="1">
      <c r="A180" s="164"/>
      <c r="B180" s="10"/>
      <c r="C180" s="12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</row>
    <row r="181" spans="1:24" s="9" customFormat="1">
      <c r="A181" s="164"/>
      <c r="B181" s="10"/>
      <c r="C181" s="12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</row>
    <row r="182" spans="1:24" s="9" customFormat="1">
      <c r="A182" s="164"/>
      <c r="B182" s="10"/>
      <c r="C182" s="12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</row>
    <row r="183" spans="1:24" s="9" customFormat="1">
      <c r="A183" s="164"/>
      <c r="B183" s="10"/>
      <c r="C183" s="12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</row>
    <row r="184" spans="1:24" s="9" customFormat="1">
      <c r="A184" s="164"/>
      <c r="B184" s="10"/>
      <c r="C184" s="12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</row>
    <row r="185" spans="1:24" s="9" customFormat="1">
      <c r="A185" s="164"/>
      <c r="B185" s="10"/>
      <c r="C185" s="12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</row>
    <row r="186" spans="1:24" s="9" customFormat="1">
      <c r="A186" s="164"/>
      <c r="B186" s="10"/>
      <c r="C186" s="12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</row>
    <row r="187" spans="1:24" s="9" customFormat="1">
      <c r="A187" s="164"/>
      <c r="B187" s="10"/>
      <c r="C187" s="12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</row>
    <row r="188" spans="1:24" s="9" customFormat="1">
      <c r="A188" s="164"/>
      <c r="B188" s="10"/>
      <c r="C188" s="12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</row>
    <row r="189" spans="1:24" s="9" customFormat="1">
      <c r="A189" s="164"/>
      <c r="B189" s="10"/>
      <c r="C189" s="12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</row>
    <row r="190" spans="1:24" s="9" customFormat="1">
      <c r="A190" s="164"/>
      <c r="B190" s="10"/>
      <c r="C190" s="12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</row>
    <row r="191" spans="1:24" s="9" customFormat="1">
      <c r="A191" s="164"/>
      <c r="B191" s="10"/>
      <c r="C191" s="12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</row>
    <row r="192" spans="1:24" s="9" customFormat="1">
      <c r="A192" s="164"/>
      <c r="B192" s="10"/>
      <c r="C192" s="12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</row>
    <row r="193" spans="1:24" s="9" customFormat="1">
      <c r="A193" s="164"/>
      <c r="B193" s="10"/>
      <c r="C193" s="12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  <c r="X193" s="164"/>
    </row>
    <row r="194" spans="1:24" s="9" customFormat="1">
      <c r="A194" s="164"/>
      <c r="B194" s="10"/>
      <c r="C194" s="12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/>
    </row>
    <row r="195" spans="1:24" s="9" customFormat="1">
      <c r="A195" s="164"/>
      <c r="B195" s="10"/>
      <c r="C195" s="12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</row>
    <row r="196" spans="1:24" s="9" customFormat="1">
      <c r="A196" s="164"/>
      <c r="B196" s="10"/>
      <c r="C196" s="12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  <c r="X196" s="164"/>
    </row>
    <row r="197" spans="1:24" s="9" customFormat="1">
      <c r="A197" s="164"/>
      <c r="B197" s="10"/>
      <c r="C197" s="12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  <c r="X197" s="164"/>
    </row>
    <row r="198" spans="1:24" s="9" customFormat="1">
      <c r="A198" s="164"/>
      <c r="B198" s="10"/>
      <c r="C198" s="12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</row>
    <row r="199" spans="1:24" s="9" customFormat="1">
      <c r="A199" s="164"/>
      <c r="B199" s="10"/>
      <c r="C199" s="12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  <c r="X199" s="164"/>
    </row>
    <row r="200" spans="1:24" s="9" customFormat="1">
      <c r="A200" s="164"/>
      <c r="B200" s="10"/>
      <c r="C200" s="12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</row>
    <row r="201" spans="1:24" s="9" customFormat="1">
      <c r="A201" s="164"/>
      <c r="B201" s="10"/>
      <c r="C201" s="12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  <c r="X201" s="164"/>
    </row>
    <row r="202" spans="1:24" s="9" customFormat="1">
      <c r="A202" s="164"/>
      <c r="B202" s="10"/>
      <c r="C202" s="12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  <c r="X202" s="164"/>
    </row>
    <row r="203" spans="1:24" s="9" customFormat="1">
      <c r="A203" s="164"/>
      <c r="B203" s="10"/>
      <c r="C203" s="12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  <c r="X203" s="164"/>
    </row>
    <row r="204" spans="1:24" s="9" customFormat="1">
      <c r="A204" s="164"/>
      <c r="B204" s="10"/>
      <c r="C204" s="12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  <c r="X204" s="164"/>
    </row>
    <row r="205" spans="1:24" s="9" customFormat="1">
      <c r="A205" s="164"/>
      <c r="B205" s="10"/>
      <c r="C205" s="12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  <c r="X205" s="164"/>
    </row>
    <row r="206" spans="1:24" s="9" customFormat="1">
      <c r="A206" s="164"/>
      <c r="B206" s="10"/>
      <c r="C206" s="12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  <c r="X206" s="164"/>
    </row>
    <row r="207" spans="1:24" s="9" customFormat="1">
      <c r="A207" s="164"/>
      <c r="B207" s="10"/>
      <c r="C207" s="12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  <c r="X207" s="164"/>
    </row>
    <row r="208" spans="1:24" s="9" customFormat="1">
      <c r="A208" s="164"/>
      <c r="B208" s="10"/>
      <c r="C208" s="12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  <c r="X208" s="164"/>
    </row>
    <row r="209" spans="1:24" s="9" customFormat="1">
      <c r="A209" s="164"/>
      <c r="B209" s="10"/>
      <c r="C209" s="12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  <c r="W209" s="164"/>
      <c r="X209" s="164"/>
    </row>
    <row r="210" spans="1:24" s="9" customFormat="1">
      <c r="A210" s="164"/>
      <c r="B210" s="10"/>
      <c r="C210" s="12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64"/>
      <c r="X210" s="164"/>
    </row>
    <row r="211" spans="1:24" s="9" customFormat="1">
      <c r="A211" s="164"/>
      <c r="B211" s="10"/>
      <c r="C211" s="12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64"/>
      <c r="X211" s="164"/>
    </row>
    <row r="212" spans="1:24" s="9" customFormat="1">
      <c r="A212" s="164"/>
      <c r="B212" s="10"/>
      <c r="C212" s="12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64"/>
      <c r="X212" s="164"/>
    </row>
    <row r="213" spans="1:24" s="9" customFormat="1">
      <c r="A213" s="164"/>
      <c r="B213" s="10"/>
      <c r="C213" s="12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  <c r="W213" s="164"/>
      <c r="X213" s="164"/>
    </row>
    <row r="214" spans="1:24" s="9" customFormat="1">
      <c r="A214" s="164"/>
      <c r="B214" s="10"/>
      <c r="C214" s="12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  <c r="W214" s="164"/>
      <c r="X214" s="164"/>
    </row>
    <row r="215" spans="1:24" s="9" customFormat="1">
      <c r="A215" s="164"/>
      <c r="B215" s="10"/>
      <c r="C215" s="12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  <c r="W215" s="164"/>
      <c r="X215" s="164"/>
    </row>
    <row r="216" spans="1:24" s="9" customFormat="1">
      <c r="A216" s="164"/>
      <c r="B216" s="10"/>
      <c r="C216" s="12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  <c r="W216" s="164"/>
      <c r="X216" s="164"/>
    </row>
    <row r="217" spans="1:24" s="9" customFormat="1">
      <c r="A217" s="164"/>
      <c r="B217" s="10"/>
      <c r="C217" s="12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  <c r="W217" s="164"/>
      <c r="X217" s="164"/>
    </row>
    <row r="218" spans="1:24" s="9" customFormat="1">
      <c r="A218" s="164"/>
      <c r="B218" s="10"/>
      <c r="C218" s="12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4"/>
      <c r="W218" s="164"/>
      <c r="X218" s="164"/>
    </row>
    <row r="219" spans="1:24" s="9" customFormat="1">
      <c r="A219" s="164"/>
      <c r="B219" s="10"/>
      <c r="C219" s="12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  <c r="W219" s="164"/>
      <c r="X219" s="164"/>
    </row>
    <row r="220" spans="1:24" s="9" customFormat="1">
      <c r="A220" s="164"/>
      <c r="B220" s="10"/>
      <c r="C220" s="12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  <c r="W220" s="164"/>
      <c r="X220" s="164"/>
    </row>
    <row r="221" spans="1:24" s="9" customFormat="1">
      <c r="A221" s="164"/>
      <c r="B221" s="10"/>
      <c r="C221" s="12"/>
      <c r="K221" s="164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64"/>
      <c r="W221" s="164"/>
      <c r="X221" s="164"/>
    </row>
    <row r="222" spans="1:24" s="9" customFormat="1">
      <c r="A222" s="164"/>
      <c r="B222" s="10"/>
      <c r="C222" s="12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  <c r="W222" s="164"/>
      <c r="X222" s="164"/>
    </row>
    <row r="223" spans="1:24" s="9" customFormat="1">
      <c r="A223" s="164"/>
      <c r="B223" s="10"/>
      <c r="C223" s="12"/>
      <c r="K223" s="164"/>
      <c r="L223" s="164"/>
      <c r="M223" s="164"/>
      <c r="N223" s="164"/>
      <c r="O223" s="164"/>
      <c r="P223" s="164"/>
      <c r="Q223" s="164"/>
      <c r="R223" s="164"/>
      <c r="S223" s="164"/>
      <c r="T223" s="164"/>
      <c r="U223" s="164"/>
      <c r="V223" s="164"/>
      <c r="W223" s="164"/>
      <c r="X223" s="164"/>
    </row>
  </sheetData>
  <sheetProtection password="CA55" sheet="1" objects="1" scenarios="1" formatCells="0"/>
  <mergeCells count="14">
    <mergeCell ref="G30:L35"/>
    <mergeCell ref="G37:L40"/>
    <mergeCell ref="G17:L24"/>
    <mergeCell ref="B28:B29"/>
    <mergeCell ref="C28:C29"/>
    <mergeCell ref="I7:I8"/>
    <mergeCell ref="B4:L4"/>
    <mergeCell ref="B2:K2"/>
    <mergeCell ref="G6:L6"/>
    <mergeCell ref="B6:B8"/>
    <mergeCell ref="C6:C8"/>
    <mergeCell ref="D7:D8"/>
    <mergeCell ref="E7:E8"/>
    <mergeCell ref="H7:H8"/>
  </mergeCells>
  <phoneticPr fontId="0" type="noConversion"/>
  <conditionalFormatting sqref="D9:F10">
    <cfRule type="cellIs" dxfId="6" priority="2" stopIfTrue="1" operator="lessThan">
      <formula>0</formula>
    </cfRule>
  </conditionalFormatting>
  <conditionalFormatting sqref="D16:F16">
    <cfRule type="cellIs" dxfId="5" priority="8" stopIfTrue="1" operator="lessThan">
      <formula>0</formula>
    </cfRule>
  </conditionalFormatting>
  <conditionalFormatting sqref="D24:F24">
    <cfRule type="cellIs" dxfId="4" priority="9" stopIfTrue="1" operator="lessThan">
      <formula>0</formula>
    </cfRule>
  </conditionalFormatting>
  <conditionalFormatting sqref="D26:F26">
    <cfRule type="cellIs" dxfId="3" priority="3" stopIfTrue="1" operator="lessThan">
      <formula>0</formula>
    </cfRule>
  </conditionalFormatting>
  <conditionalFormatting sqref="D34:F34">
    <cfRule type="cellIs" dxfId="2" priority="7" stopIfTrue="1" operator="lessThan">
      <formula>0</formula>
    </cfRule>
  </conditionalFormatting>
  <conditionalFormatting sqref="D37:F37">
    <cfRule type="cellIs" dxfId="1" priority="6" stopIfTrue="1" operator="lessThan">
      <formula>0</formula>
    </cfRule>
  </conditionalFormatting>
  <conditionalFormatting sqref="D45:F45">
    <cfRule type="cellIs" dxfId="0" priority="5" stopIfTrue="1" operator="lessThan">
      <formula>0</formula>
    </cfRule>
  </conditionalFormatting>
  <dataValidations xWindow="765" yWindow="267" count="4">
    <dataValidation allowBlank="1" showInputMessage="1" showErrorMessage="1" prompt="Inne aktywa to Aktywa obrotowe minus:_x000a_1. zapasy_x000a_2. należności  od jednostek powiązanych   z tytułu dostaw i usług_x000a_3. nalezności od pozostałych jednostek z tytułu  dostaw i usług_x000a_4. środki pieniężne i inne aktywa pieniężne_x000a_" sqref="G25:L25" xr:uid="{00000000-0002-0000-0400-000000000000}"/>
    <dataValidation allowBlank="1" showInputMessage="1" showErrorMessage="1" prompt="Inne zobowiązania krótkoterminowe to &quot;Zobowiązania krótkoterminowe&quot; minus:_x000a_1. kredyty i pożyczki krótkoterminowe_x000a_2. zobowiąznia z tytułu  dostaw i usług_x000a_3. zobowiązania z tytułu podatków, ceł i innych" sqref="G42:L42" xr:uid="{00000000-0002-0000-0400-000001000000}"/>
    <dataValidation allowBlank="1" showInputMessage="1" showErrorMessage="1" prompt="Inne pasywa krótkoterminowe to suma pozycji:_x000a_1. rezerwy z tytułu  odroczonego  podatku dochodowego_x000a_2. rezerwy krótkoterminowe_x000a_3. ujemna wartość firmy_x000a_4. inne rozliczenia międzyokresowe krótkoterminowe" sqref="G43:L43" xr:uid="{00000000-0002-0000-0400-000002000000}"/>
    <dataValidation allowBlank="1" showInputMessage="1" showErrorMessage="1" prompt="Inne pasywa długoterminowe to suma pozycji:_x000a_1. rezerwy długoterminowe_x000a_2. inne rozliczenia międzyokresowe długoterminowe" sqref="G44:L44" xr:uid="{00000000-0002-0000-0400-000003000000}"/>
  </dataValidations>
  <pageMargins left="0.70866141732283472" right="0.70866141732283472" top="0.9448818897637796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M62"/>
  <sheetViews>
    <sheetView zoomScale="70" zoomScaleNormal="70" workbookViewId="0">
      <selection activeCell="C36" sqref="C36"/>
    </sheetView>
  </sheetViews>
  <sheetFormatPr defaultRowHeight="15"/>
  <cols>
    <col min="1" max="1" width="5.28515625" style="1" customWidth="1"/>
    <col min="2" max="2" width="7" customWidth="1"/>
    <col min="3" max="3" width="124.140625" customWidth="1"/>
    <col min="4" max="4" width="16" customWidth="1"/>
    <col min="5" max="5" width="15.7109375" customWidth="1"/>
    <col min="6" max="6" width="16.28515625" customWidth="1"/>
    <col min="7" max="7" width="13.7109375" customWidth="1"/>
    <col min="8" max="9" width="14.28515625" customWidth="1"/>
    <col min="10" max="10" width="16.140625" customWidth="1"/>
    <col min="11" max="12" width="16.7109375" style="1" customWidth="1"/>
    <col min="13" max="39" width="9.140625" style="1" customWidth="1"/>
  </cols>
  <sheetData>
    <row r="1" spans="2:12" ht="11.25" customHeight="1">
      <c r="B1" s="1"/>
      <c r="C1" s="1"/>
      <c r="D1" s="1"/>
      <c r="E1" s="1"/>
      <c r="F1" s="1"/>
      <c r="G1" s="1"/>
      <c r="H1" s="1"/>
      <c r="I1" s="1"/>
      <c r="J1" s="1"/>
    </row>
    <row r="2" spans="2:12" ht="28.5" customHeight="1">
      <c r="B2" s="158" t="s">
        <v>477</v>
      </c>
      <c r="C2" s="157"/>
      <c r="D2" s="31" t="s">
        <v>21</v>
      </c>
      <c r="E2" s="660" t="str">
        <f>'2_uproszczony_rzis'!B4</f>
        <v>wpisz tu nazwę firmy w akuszu 1</v>
      </c>
      <c r="F2" s="661"/>
      <c r="G2" s="661"/>
      <c r="H2" s="661"/>
      <c r="I2" s="661"/>
      <c r="J2" s="661"/>
      <c r="K2" s="661"/>
      <c r="L2" s="662"/>
    </row>
    <row r="3" spans="2:12" ht="15.75" customHeight="1">
      <c r="B3" s="676" t="s">
        <v>64</v>
      </c>
      <c r="C3" s="677" t="s">
        <v>1</v>
      </c>
      <c r="D3" s="15" t="s">
        <v>83</v>
      </c>
      <c r="E3" s="15" t="s">
        <v>24</v>
      </c>
      <c r="F3" s="16" t="s">
        <v>25</v>
      </c>
      <c r="G3" s="680" t="s">
        <v>20</v>
      </c>
      <c r="H3" s="681"/>
      <c r="I3" s="681"/>
      <c r="J3" s="681"/>
      <c r="K3" s="681"/>
      <c r="L3" s="682"/>
    </row>
    <row r="4" spans="2:12" ht="15.75" customHeight="1">
      <c r="B4" s="676"/>
      <c r="C4" s="678"/>
      <c r="D4" s="674">
        <f>'2_uproszczony_rzis'!D6</f>
        <v>2023</v>
      </c>
      <c r="E4" s="674">
        <f>'2_uproszczony_rzis'!E6</f>
        <v>2024</v>
      </c>
      <c r="F4" s="34">
        <f>'2_uproszczony_rzis'!F6</f>
        <v>2025</v>
      </c>
      <c r="G4" s="17">
        <f>'2_uproszczony_rzis'!G6</f>
        <v>2025</v>
      </c>
      <c r="H4" s="672">
        <f>'2_uproszczony_rzis'!H6</f>
        <v>2026</v>
      </c>
      <c r="I4" s="672">
        <f>'2_uproszczony_rzis'!I6</f>
        <v>2027</v>
      </c>
      <c r="J4" s="672">
        <f>'2_uproszczony_rzis'!J6</f>
        <v>2028</v>
      </c>
      <c r="K4" s="672">
        <f>'2_uproszczony_rzis'!K6</f>
        <v>2029</v>
      </c>
      <c r="L4" s="672">
        <f>'2_uproszczony_rzis'!L6</f>
        <v>2030</v>
      </c>
    </row>
    <row r="5" spans="2:12" ht="27.75" customHeight="1">
      <c r="B5" s="676"/>
      <c r="C5" s="679"/>
      <c r="D5" s="675"/>
      <c r="E5" s="675"/>
      <c r="F5" s="18" t="str">
        <f>'2_uproszczony_rzis'!F7</f>
        <v>styczeń-marzec</v>
      </c>
      <c r="G5" s="19" t="str">
        <f>'2_uproszczony_rzis'!G7</f>
        <v>kwiecień-grudzień</v>
      </c>
      <c r="H5" s="673"/>
      <c r="I5" s="673"/>
      <c r="J5" s="673"/>
      <c r="K5" s="673"/>
      <c r="L5" s="673"/>
    </row>
    <row r="6" spans="2:12" ht="15.75" customHeight="1">
      <c r="B6" s="450" t="s">
        <v>73</v>
      </c>
      <c r="C6" s="451"/>
      <c r="D6" s="451"/>
      <c r="E6" s="451"/>
      <c r="F6" s="451"/>
      <c r="G6" s="451"/>
      <c r="H6" s="451"/>
      <c r="I6" s="451"/>
      <c r="J6" s="452"/>
      <c r="K6" s="452"/>
      <c r="L6" s="452"/>
    </row>
    <row r="7" spans="2:12" ht="18.75" customHeight="1">
      <c r="B7" s="459">
        <v>1</v>
      </c>
      <c r="C7" s="460" t="s">
        <v>335</v>
      </c>
      <c r="D7" s="461">
        <f>IF(ISERROR(('2_uproszczony_rzis'!D13-'2_uproszczony_rzis'!D18)/'2_uproszczony_rzis'!D13),0,('2_uproszczony_rzis'!D13-'2_uproszczony_rzis'!D18)/'2_uproszczony_rzis'!D13)</f>
        <v>0</v>
      </c>
      <c r="E7" s="461">
        <f>IF(ISERROR(('2_uproszczony_rzis'!E13-'2_uproszczony_rzis'!E18)/'2_uproszczony_rzis'!E13),0,('2_uproszczony_rzis'!E13-'2_uproszczony_rzis'!E18)/'2_uproszczony_rzis'!E13)</f>
        <v>0</v>
      </c>
      <c r="F7" s="461">
        <f>IF(ISERROR(('2_uproszczony_rzis'!F13-'2_uproszczony_rzis'!F18)/'2_uproszczony_rzis'!F13),0,('2_uproszczony_rzis'!F13-'2_uproszczony_rzis'!F18)/'2_uproszczony_rzis'!F13)</f>
        <v>0</v>
      </c>
      <c r="G7" s="461">
        <f>'2_uproszczony_rzis'!G19</f>
        <v>0</v>
      </c>
      <c r="H7" s="461">
        <f>'2_uproszczony_rzis'!H19</f>
        <v>0</v>
      </c>
      <c r="I7" s="461">
        <f>'2_uproszczony_rzis'!I19</f>
        <v>0</v>
      </c>
      <c r="J7" s="461">
        <f>'2_uproszczony_rzis'!J19</f>
        <v>0</v>
      </c>
      <c r="K7" s="461">
        <f>'2_uproszczony_rzis'!K19</f>
        <v>0</v>
      </c>
      <c r="L7" s="461">
        <f>'2_uproszczony_rzis'!L19</f>
        <v>0</v>
      </c>
    </row>
    <row r="8" spans="2:12" ht="18" customHeight="1">
      <c r="B8" s="459">
        <v>2</v>
      </c>
      <c r="C8" s="462" t="s">
        <v>336</v>
      </c>
      <c r="D8" s="461">
        <f>'2_uproszczony_rzis'!D29</f>
        <v>0</v>
      </c>
      <c r="E8" s="461">
        <f>'2_uproszczony_rzis'!E29</f>
        <v>0</v>
      </c>
      <c r="F8" s="461">
        <f>'2_uproszczony_rzis'!F29</f>
        <v>0</v>
      </c>
      <c r="G8" s="461">
        <f>'2_uproszczony_rzis'!G29</f>
        <v>0</v>
      </c>
      <c r="H8" s="461">
        <f>'2_uproszczony_rzis'!H29</f>
        <v>0</v>
      </c>
      <c r="I8" s="461">
        <f>'2_uproszczony_rzis'!I29</f>
        <v>0</v>
      </c>
      <c r="J8" s="461">
        <f>'2_uproszczony_rzis'!J29</f>
        <v>0</v>
      </c>
      <c r="K8" s="461">
        <f>'2_uproszczony_rzis'!K29</f>
        <v>0</v>
      </c>
      <c r="L8" s="461">
        <f>'2_uproszczony_rzis'!L29</f>
        <v>0</v>
      </c>
    </row>
    <row r="9" spans="2:12" ht="19.5" customHeight="1">
      <c r="B9" s="459">
        <v>3</v>
      </c>
      <c r="C9" s="462" t="s">
        <v>74</v>
      </c>
      <c r="D9" s="463">
        <f>IF(ISERROR('5_uproszczony_bilans'!D22*'2_uproszczony_rzis'!D8/'2_uproszczony_rzis'!D9),0,'5_uproszczony_bilans'!D22*'2_uproszczony_rzis'!D8/'2_uproszczony_rzis'!D9)</f>
        <v>0</v>
      </c>
      <c r="E9" s="463">
        <f>IF(ISERROR('5_uproszczony_bilans'!E22*'2_uproszczony_rzis'!E8/'2_uproszczony_rzis'!E9),0,'5_uproszczony_bilans'!E22*'2_uproszczony_rzis'!E8/'2_uproszczony_rzis'!E9)</f>
        <v>0</v>
      </c>
      <c r="F9" s="463">
        <f>IF(ISERROR('5_uproszczony_bilans'!F22*'2_uproszczony_rzis'!F8/'2_uproszczony_rzis'!F9),0,'5_uproszczony_bilans'!F22*'2_uproszczony_rzis'!F8/'2_uproszczony_rzis'!F9)</f>
        <v>0</v>
      </c>
      <c r="G9" s="156">
        <f>F9</f>
        <v>0</v>
      </c>
      <c r="H9" s="156">
        <f t="shared" ref="H9:J10" si="0">G9</f>
        <v>0</v>
      </c>
      <c r="I9" s="156">
        <f t="shared" si="0"/>
        <v>0</v>
      </c>
      <c r="J9" s="156">
        <f t="shared" si="0"/>
        <v>0</v>
      </c>
      <c r="K9" s="156">
        <f t="shared" ref="K9:L13" si="1">J9</f>
        <v>0</v>
      </c>
      <c r="L9" s="156">
        <f t="shared" si="1"/>
        <v>0</v>
      </c>
    </row>
    <row r="10" spans="2:12" ht="29.25" customHeight="1">
      <c r="B10" s="459">
        <v>4</v>
      </c>
      <c r="C10" s="533" t="s">
        <v>75</v>
      </c>
      <c r="D10" s="535">
        <f>IF(ISERROR(('5_uproszczony_bilans'!D39*'2_uproszczony_rzis'!D8)/('2_uproszczony_rzis'!D20+'2_uproszczony_rzis'!D18)),0,('5_uproszczony_bilans'!D39*'2_uproszczony_rzis'!D8)/('2_uproszczony_rzis'!D20+'2_uproszczony_rzis'!D18))</f>
        <v>0</v>
      </c>
      <c r="E10" s="535">
        <f>IF(ISERROR(('5_uproszczony_bilans'!E39*'2_uproszczony_rzis'!E8)/('2_uproszczony_rzis'!E20+'2_uproszczony_rzis'!E18)),0,('5_uproszczony_bilans'!E39*'2_uproszczony_rzis'!E8)/('2_uproszczony_rzis'!E20+'2_uproszczony_rzis'!E18))</f>
        <v>0</v>
      </c>
      <c r="F10" s="535">
        <f>IF(ISERROR(('5_uproszczony_bilans'!F39*'2_uproszczony_rzis'!F8)/('2_uproszczony_rzis'!F20+'2_uproszczony_rzis'!F18)),0,('5_uproszczony_bilans'!F39*'2_uproszczony_rzis'!F8)/('2_uproszczony_rzis'!F20+'2_uproszczony_rzis'!F18))</f>
        <v>0</v>
      </c>
      <c r="G10" s="523">
        <f>F10</f>
        <v>0</v>
      </c>
      <c r="H10" s="523">
        <f t="shared" si="0"/>
        <v>0</v>
      </c>
      <c r="I10" s="523">
        <f t="shared" si="0"/>
        <v>0</v>
      </c>
      <c r="J10" s="523">
        <f t="shared" si="0"/>
        <v>0</v>
      </c>
      <c r="K10" s="523">
        <f t="shared" si="1"/>
        <v>0</v>
      </c>
      <c r="L10" s="523">
        <f t="shared" si="1"/>
        <v>0</v>
      </c>
    </row>
    <row r="11" spans="2:12" ht="28.5">
      <c r="B11" s="459">
        <v>5</v>
      </c>
      <c r="C11" s="533" t="s">
        <v>76</v>
      </c>
      <c r="D11" s="522">
        <f>IF(ISERROR('5_uproszczony_bilans'!D19*'2_uproszczony_rzis'!D8/'2_uproszczony_rzis'!D10),0,'5_uproszczony_bilans'!D19*'2_uproszczony_rzis'!D8/'2_uproszczony_rzis'!D10)</f>
        <v>0</v>
      </c>
      <c r="E11" s="522">
        <f>IF(ISERROR('5_uproszczony_bilans'!E19*'2_uproszczony_rzis'!E8/'2_uproszczony_rzis'!E10),0,'5_uproszczony_bilans'!E19*'2_uproszczony_rzis'!E8/'2_uproszczony_rzis'!E10)</f>
        <v>0</v>
      </c>
      <c r="F11" s="522">
        <f>IF(ISERROR('5_uproszczony_bilans'!F19*'2_uproszczony_rzis'!F8/'2_uproszczony_rzis'!F10),0,'5_uproszczony_bilans'!F19*'2_uproszczony_rzis'!F8/'2_uproszczony_rzis'!F10)</f>
        <v>0</v>
      </c>
      <c r="G11" s="523">
        <f>F11</f>
        <v>0</v>
      </c>
      <c r="H11" s="523">
        <f t="shared" ref="H11:J13" si="2">G11</f>
        <v>0</v>
      </c>
      <c r="I11" s="523">
        <f t="shared" si="2"/>
        <v>0</v>
      </c>
      <c r="J11" s="523">
        <f t="shared" si="2"/>
        <v>0</v>
      </c>
      <c r="K11" s="523">
        <f t="shared" si="1"/>
        <v>0</v>
      </c>
      <c r="L11" s="523">
        <f t="shared" si="1"/>
        <v>0</v>
      </c>
    </row>
    <row r="12" spans="2:12" ht="17.45" customHeight="1">
      <c r="B12" s="459" t="s">
        <v>56</v>
      </c>
      <c r="C12" s="464" t="s">
        <v>339</v>
      </c>
      <c r="D12" s="463">
        <f>IF(ISERROR('5_uproszczony_bilans'!D20*'2_uproszczony_rzis'!D8/'2_uproszczony_rzis'!D10),0,'5_uproszczony_bilans'!D20*'2_uproszczony_rzis'!D8/'2_uproszczony_rzis'!D10)</f>
        <v>0</v>
      </c>
      <c r="E12" s="463">
        <f>IF(ISERROR('5_uproszczony_bilans'!E20*'2_uproszczony_rzis'!E8/'2_uproszczony_rzis'!E10),0,'5_uproszczony_bilans'!E20*'2_uproszczony_rzis'!E8/'2_uproszczony_rzis'!E10)</f>
        <v>0</v>
      </c>
      <c r="F12" s="463">
        <f>IF(ISERROR('5_uproszczony_bilans'!F20*'2_uproszczony_rzis'!F8/'2_uproszczony_rzis'!F10),0,'5_uproszczony_bilans'!F20*'2_uproszczony_rzis'!F8/'2_uproszczony_rzis'!F10)</f>
        <v>0</v>
      </c>
      <c r="G12" s="156">
        <f>F12</f>
        <v>0</v>
      </c>
      <c r="H12" s="156">
        <f t="shared" si="2"/>
        <v>0</v>
      </c>
      <c r="I12" s="156">
        <f t="shared" si="2"/>
        <v>0</v>
      </c>
      <c r="J12" s="156">
        <f t="shared" si="2"/>
        <v>0</v>
      </c>
      <c r="K12" s="156">
        <f t="shared" si="1"/>
        <v>0</v>
      </c>
      <c r="L12" s="156">
        <f t="shared" si="1"/>
        <v>0</v>
      </c>
    </row>
    <row r="13" spans="2:12" ht="19.149999999999999" customHeight="1">
      <c r="B13" s="459" t="s">
        <v>57</v>
      </c>
      <c r="C13" s="465" t="s">
        <v>340</v>
      </c>
      <c r="D13" s="463">
        <f>IF(ISERROR('5_uproszczony_bilans'!D18*'2_uproszczony_rzis'!D8/'2_uproszczony_rzis'!D13),0,'5_uproszczony_bilans'!D18*'2_uproszczony_rzis'!D8/'2_uproszczony_rzis'!D13)</f>
        <v>0</v>
      </c>
      <c r="E13" s="463">
        <f>IF(ISERROR('5_uproszczony_bilans'!E18*'2_uproszczony_rzis'!E8/'2_uproszczony_rzis'!E13),0,'5_uproszczony_bilans'!E18*'2_uproszczony_rzis'!E8/'2_uproszczony_rzis'!E13)</f>
        <v>0</v>
      </c>
      <c r="F13" s="463">
        <f>IF(ISERROR('5_uproszczony_bilans'!F18*'2_uproszczony_rzis'!F8/'2_uproszczony_rzis'!F13),0,'5_uproszczony_bilans'!F18*'2_uproszczony_rzis'!F8/'2_uproszczony_rzis'!F13)</f>
        <v>0</v>
      </c>
      <c r="G13" s="156">
        <f>F13</f>
        <v>0</v>
      </c>
      <c r="H13" s="156">
        <f t="shared" si="2"/>
        <v>0</v>
      </c>
      <c r="I13" s="156">
        <f t="shared" si="2"/>
        <v>0</v>
      </c>
      <c r="J13" s="156">
        <f t="shared" si="2"/>
        <v>0</v>
      </c>
      <c r="K13" s="156">
        <f t="shared" si="1"/>
        <v>0</v>
      </c>
      <c r="L13" s="156">
        <f t="shared" si="1"/>
        <v>0</v>
      </c>
    </row>
    <row r="14" spans="2:12" ht="15.75" customHeight="1">
      <c r="B14" s="453" t="s">
        <v>80</v>
      </c>
      <c r="C14" s="454"/>
      <c r="D14" s="451"/>
      <c r="E14" s="451"/>
      <c r="F14" s="451"/>
      <c r="G14" s="451"/>
      <c r="H14" s="451"/>
      <c r="I14" s="451"/>
      <c r="J14" s="451"/>
      <c r="K14" s="451"/>
      <c r="L14" s="524" t="s">
        <v>79</v>
      </c>
    </row>
    <row r="15" spans="2:12">
      <c r="B15" s="459">
        <v>6</v>
      </c>
      <c r="C15" s="462" t="s">
        <v>427</v>
      </c>
      <c r="D15" s="666"/>
      <c r="E15" s="667"/>
      <c r="F15" s="668"/>
      <c r="G15" s="23">
        <v>0</v>
      </c>
      <c r="H15" s="23">
        <v>0</v>
      </c>
      <c r="I15" s="23">
        <v>0</v>
      </c>
      <c r="J15" s="23">
        <v>0</v>
      </c>
      <c r="K15" s="519">
        <v>0</v>
      </c>
      <c r="L15" s="525">
        <v>0</v>
      </c>
    </row>
    <row r="16" spans="2:12">
      <c r="B16" s="459">
        <v>7</v>
      </c>
      <c r="C16" s="462" t="s">
        <v>66</v>
      </c>
      <c r="D16" s="669"/>
      <c r="E16" s="670"/>
      <c r="F16" s="671"/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526">
        <v>0</v>
      </c>
    </row>
    <row r="17" spans="2:12">
      <c r="B17" s="459">
        <v>8</v>
      </c>
      <c r="C17" s="462" t="s">
        <v>67</v>
      </c>
      <c r="D17" s="515"/>
      <c r="E17" s="516"/>
      <c r="F17" s="517"/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526">
        <v>0</v>
      </c>
    </row>
    <row r="18" spans="2:12" ht="14.25" customHeight="1">
      <c r="B18" s="455" t="s">
        <v>71</v>
      </c>
      <c r="C18" s="454"/>
      <c r="D18" s="451"/>
      <c r="E18" s="451"/>
      <c r="F18" s="451"/>
      <c r="G18" s="451"/>
      <c r="H18" s="451"/>
      <c r="I18" s="451"/>
      <c r="J18" s="451"/>
      <c r="K18" s="451"/>
      <c r="L18" s="524" t="s">
        <v>79</v>
      </c>
    </row>
    <row r="19" spans="2:12">
      <c r="B19" s="467">
        <v>9</v>
      </c>
      <c r="C19" s="468" t="s">
        <v>70</v>
      </c>
      <c r="D19" s="469">
        <f>'5_uproszczony_bilans'!D35</f>
        <v>0</v>
      </c>
      <c r="E19" s="469">
        <f>'5_uproszczony_bilans'!E35</f>
        <v>0</v>
      </c>
      <c r="F19" s="469">
        <f>'5_uproszczony_bilans'!F35</f>
        <v>0</v>
      </c>
      <c r="G19" s="469">
        <f t="shared" ref="G19:L19" si="3">F19+G20-G21</f>
        <v>0</v>
      </c>
      <c r="H19" s="469">
        <f t="shared" si="3"/>
        <v>0</v>
      </c>
      <c r="I19" s="469">
        <f t="shared" si="3"/>
        <v>0</v>
      </c>
      <c r="J19" s="469">
        <f t="shared" si="3"/>
        <v>0</v>
      </c>
      <c r="K19" s="520">
        <f t="shared" si="3"/>
        <v>0</v>
      </c>
      <c r="L19" s="527">
        <f t="shared" si="3"/>
        <v>0</v>
      </c>
    </row>
    <row r="20" spans="2:12">
      <c r="B20" s="470" t="s">
        <v>267</v>
      </c>
      <c r="C20" s="462" t="s">
        <v>90</v>
      </c>
      <c r="D20" s="466"/>
      <c r="E20" s="466"/>
      <c r="F20" s="466"/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26">
        <v>0</v>
      </c>
    </row>
    <row r="21" spans="2:12">
      <c r="B21" s="470" t="s">
        <v>268</v>
      </c>
      <c r="C21" s="462" t="s">
        <v>91</v>
      </c>
      <c r="D21" s="469">
        <f>'3_BILANS_pełny'!I84</f>
        <v>0</v>
      </c>
      <c r="E21" s="469">
        <f>'3_BILANS_pełny'!J84</f>
        <v>0</v>
      </c>
      <c r="F21" s="469">
        <f>'3_BILANS_pełny'!K84</f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526">
        <v>0</v>
      </c>
    </row>
    <row r="22" spans="2:12" ht="17.25" customHeight="1">
      <c r="B22" s="467">
        <v>10</v>
      </c>
      <c r="C22" s="471" t="s">
        <v>69</v>
      </c>
      <c r="D22" s="469">
        <f>'5_uproszczony_bilans'!D36</f>
        <v>0</v>
      </c>
      <c r="E22" s="469">
        <f>'5_uproszczony_bilans'!E36</f>
        <v>0</v>
      </c>
      <c r="F22" s="469">
        <f>'5_uproszczony_bilans'!F36</f>
        <v>0</v>
      </c>
      <c r="G22" s="469">
        <f t="shared" ref="G22:L22" si="4">F22+G23-G24</f>
        <v>0</v>
      </c>
      <c r="H22" s="469">
        <f t="shared" si="4"/>
        <v>0</v>
      </c>
      <c r="I22" s="469">
        <f t="shared" si="4"/>
        <v>0</v>
      </c>
      <c r="J22" s="469">
        <f t="shared" si="4"/>
        <v>0</v>
      </c>
      <c r="K22" s="469">
        <f t="shared" si="4"/>
        <v>0</v>
      </c>
      <c r="L22" s="528">
        <f t="shared" si="4"/>
        <v>0</v>
      </c>
    </row>
    <row r="23" spans="2:12">
      <c r="B23" s="470" t="s">
        <v>81</v>
      </c>
      <c r="C23" s="462" t="s">
        <v>89</v>
      </c>
      <c r="D23" s="466"/>
      <c r="E23" s="466"/>
      <c r="F23" s="466"/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526">
        <v>0</v>
      </c>
    </row>
    <row r="24" spans="2:12">
      <c r="B24" s="470" t="s">
        <v>82</v>
      </c>
      <c r="C24" s="462" t="s">
        <v>88</v>
      </c>
      <c r="D24" s="469">
        <f>'3_BILANS_pełny'!I85</f>
        <v>0</v>
      </c>
      <c r="E24" s="469">
        <f>'3_BILANS_pełny'!J85</f>
        <v>0</v>
      </c>
      <c r="F24" s="469">
        <f>'3_BILANS_pełny'!K85</f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526">
        <v>0</v>
      </c>
    </row>
    <row r="25" spans="2:12">
      <c r="B25" s="467">
        <v>11</v>
      </c>
      <c r="C25" s="468" t="s">
        <v>86</v>
      </c>
      <c r="D25" s="663"/>
      <c r="E25" s="664"/>
      <c r="F25" s="665"/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529">
        <v>0</v>
      </c>
    </row>
    <row r="26" spans="2:12" ht="14.25" customHeight="1">
      <c r="B26" s="467">
        <v>12</v>
      </c>
      <c r="C26" s="468" t="s">
        <v>87</v>
      </c>
      <c r="D26" s="663"/>
      <c r="E26" s="664"/>
      <c r="F26" s="665"/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529">
        <v>0</v>
      </c>
    </row>
    <row r="27" spans="2:12" hidden="1">
      <c r="B27" s="25" t="s">
        <v>77</v>
      </c>
      <c r="C27" s="22"/>
      <c r="D27" s="102"/>
      <c r="E27" s="102"/>
      <c r="F27" s="102"/>
      <c r="G27" s="102"/>
      <c r="H27" s="102"/>
      <c r="I27" s="102"/>
      <c r="J27" s="103"/>
      <c r="K27" s="103"/>
      <c r="L27" s="530"/>
    </row>
    <row r="28" spans="2:12" hidden="1">
      <c r="B28" s="20">
        <v>13</v>
      </c>
      <c r="C28" s="21" t="s">
        <v>85</v>
      </c>
      <c r="D28" s="26">
        <f>'5_uproszczony_bilans'!D43+'5_uproszczony_bilans'!D44</f>
        <v>0</v>
      </c>
      <c r="E28" s="26">
        <f>'5_uproszczony_bilans'!E43+'5_uproszczony_bilans'!E44</f>
        <v>0</v>
      </c>
      <c r="F28" s="26">
        <f>'5_uproszczony_bilans'!F43+'5_uproszczony_bilans'!F44</f>
        <v>0</v>
      </c>
      <c r="G28" s="26">
        <f>'5_uproszczony_bilans'!G43+'5_uproszczony_bilans'!G44</f>
        <v>0</v>
      </c>
      <c r="H28" s="26">
        <f>'5_uproszczony_bilans'!H43+'5_uproszczony_bilans'!H44</f>
        <v>0</v>
      </c>
      <c r="I28" s="26">
        <f>'5_uproszczony_bilans'!I43+'5_uproszczony_bilans'!I44</f>
        <v>0</v>
      </c>
      <c r="J28" s="26">
        <f>'5_uproszczony_bilans'!J43+'5_uproszczony_bilans'!J44</f>
        <v>0</v>
      </c>
      <c r="K28" s="518">
        <f>'5_uproszczony_bilans'!K43+'5_uproszczony_bilans'!K44</f>
        <v>0</v>
      </c>
      <c r="L28" s="531">
        <f>'5_uproszczony_bilans'!L43+'5_uproszczony_bilans'!L44</f>
        <v>0</v>
      </c>
    </row>
    <row r="29" spans="2:12">
      <c r="B29" s="456" t="s">
        <v>84</v>
      </c>
      <c r="C29" s="457"/>
      <c r="D29" s="458"/>
      <c r="E29" s="458"/>
      <c r="F29" s="458"/>
      <c r="G29" s="458"/>
      <c r="H29" s="458"/>
      <c r="I29" s="458"/>
      <c r="J29" s="458"/>
      <c r="K29" s="521"/>
      <c r="L29" s="532" t="s">
        <v>79</v>
      </c>
    </row>
    <row r="30" spans="2:12">
      <c r="B30" s="470">
        <v>14</v>
      </c>
      <c r="C30" s="462" t="s">
        <v>65</v>
      </c>
      <c r="D30" s="469">
        <f>'3_BILANS_pełny'!I83</f>
        <v>0</v>
      </c>
      <c r="E30" s="469">
        <f>'3_BILANS_pełny'!J83</f>
        <v>0</v>
      </c>
      <c r="F30" s="469">
        <f>'3_BILANS_pełny'!K83</f>
        <v>0</v>
      </c>
      <c r="G30" s="23">
        <v>0</v>
      </c>
      <c r="H30" s="23">
        <v>0</v>
      </c>
      <c r="I30" s="23">
        <v>0</v>
      </c>
      <c r="J30" s="23">
        <v>0</v>
      </c>
      <c r="K30" s="519">
        <v>0</v>
      </c>
      <c r="L30" s="519">
        <v>0</v>
      </c>
    </row>
    <row r="31" spans="2:12">
      <c r="B31" s="1"/>
      <c r="C31" s="1"/>
      <c r="D31" s="1"/>
      <c r="E31" s="1"/>
      <c r="F31" s="1"/>
      <c r="G31" s="1"/>
      <c r="H31" s="1"/>
      <c r="I31" s="1"/>
      <c r="J31" s="1"/>
    </row>
    <row r="32" spans="2:12">
      <c r="B32" s="1"/>
      <c r="C32" s="1"/>
      <c r="D32" s="1"/>
      <c r="E32" s="1"/>
      <c r="F32" s="1"/>
      <c r="G32" s="1"/>
      <c r="H32" s="1"/>
      <c r="I32" s="1"/>
      <c r="J32" s="1"/>
    </row>
    <row r="33" spans="2:10">
      <c r="B33" s="1"/>
      <c r="C33" s="1"/>
      <c r="D33" s="1"/>
      <c r="E33" s="1"/>
      <c r="F33" s="1"/>
      <c r="G33" s="1"/>
      <c r="H33" s="1"/>
      <c r="I33" s="1"/>
      <c r="J33" s="1"/>
    </row>
    <row r="34" spans="2:10">
      <c r="B34" s="1"/>
      <c r="C34" s="1"/>
      <c r="D34" s="1"/>
      <c r="E34" s="1"/>
      <c r="F34" s="1"/>
      <c r="G34" s="1"/>
      <c r="H34" s="1"/>
      <c r="I34" s="1"/>
      <c r="J34" s="1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  <row r="38" spans="2:10">
      <c r="B38" s="1"/>
      <c r="C38" s="1"/>
      <c r="D38" s="1"/>
      <c r="E38" s="1"/>
      <c r="F38" s="1"/>
      <c r="G38" s="1"/>
      <c r="H38" s="1"/>
      <c r="I38" s="1"/>
      <c r="J38" s="1"/>
    </row>
    <row r="39" spans="2:10">
      <c r="B39" s="1"/>
      <c r="C39" s="1"/>
      <c r="D39" s="1"/>
      <c r="E39" s="1"/>
      <c r="F39" s="1"/>
      <c r="G39" s="1"/>
      <c r="H39" s="1"/>
      <c r="I39" s="1"/>
      <c r="J39" s="1"/>
    </row>
    <row r="40" spans="2:10">
      <c r="B40" s="1"/>
      <c r="C40" s="1"/>
      <c r="D40" s="1"/>
      <c r="E40" s="1"/>
      <c r="F40" s="1"/>
      <c r="G40" s="1"/>
      <c r="H40" s="1"/>
      <c r="I40" s="1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  <row r="42" spans="2:10">
      <c r="B42" s="1"/>
      <c r="C42" s="1"/>
      <c r="D42" s="1"/>
      <c r="E42" s="1"/>
      <c r="F42" s="1"/>
      <c r="G42" s="1"/>
      <c r="H42" s="1"/>
      <c r="I42" s="1"/>
      <c r="J42" s="1"/>
    </row>
    <row r="43" spans="2:10">
      <c r="B43" s="1"/>
      <c r="C43" s="1"/>
      <c r="D43" s="1"/>
      <c r="E43" s="1"/>
      <c r="F43" s="1"/>
      <c r="G43" s="1"/>
      <c r="H43" s="1"/>
      <c r="I43" s="1"/>
      <c r="J43" s="1"/>
    </row>
    <row r="44" spans="2:10">
      <c r="B44" s="1"/>
      <c r="C44" s="1"/>
      <c r="D44" s="1"/>
      <c r="E44" s="1"/>
      <c r="F44" s="1"/>
      <c r="G44" s="1"/>
      <c r="H44" s="1"/>
      <c r="I44" s="1"/>
      <c r="J44" s="1"/>
    </row>
    <row r="45" spans="2:10">
      <c r="B45" s="1"/>
      <c r="C45" s="1"/>
      <c r="D45" s="1"/>
      <c r="E45" s="1"/>
      <c r="F45" s="1"/>
      <c r="G45" s="1"/>
      <c r="H45" s="1"/>
      <c r="I45" s="1"/>
      <c r="J45" s="1"/>
    </row>
    <row r="46" spans="2:10">
      <c r="B46" s="1"/>
      <c r="C46" s="1"/>
      <c r="D46" s="1"/>
      <c r="E46" s="1"/>
      <c r="F46" s="1"/>
      <c r="G46" s="1"/>
      <c r="H46" s="1"/>
      <c r="I46" s="1"/>
      <c r="J46" s="1"/>
    </row>
    <row r="47" spans="2:10">
      <c r="B47" s="1"/>
      <c r="C47" s="1"/>
      <c r="D47" s="1"/>
      <c r="E47" s="1"/>
      <c r="F47" s="1"/>
      <c r="G47" s="1"/>
      <c r="H47" s="1"/>
      <c r="I47" s="1"/>
      <c r="J47" s="1"/>
    </row>
    <row r="48" spans="2:10">
      <c r="B48" s="1"/>
      <c r="C48" s="1"/>
      <c r="D48" s="1"/>
      <c r="E48" s="1"/>
      <c r="F48" s="1"/>
      <c r="G48" s="1"/>
      <c r="H48" s="1"/>
      <c r="I48" s="1"/>
      <c r="J48" s="1"/>
    </row>
    <row r="49" spans="2:10">
      <c r="B49" s="1"/>
      <c r="C49" s="1"/>
      <c r="D49" s="1"/>
      <c r="E49" s="1"/>
      <c r="F49" s="1"/>
      <c r="G49" s="1"/>
      <c r="H49" s="1"/>
      <c r="I49" s="1"/>
      <c r="J49" s="1"/>
    </row>
    <row r="50" spans="2:10">
      <c r="B50" s="1"/>
      <c r="C50" s="1"/>
      <c r="D50" s="1"/>
      <c r="E50" s="1"/>
      <c r="F50" s="1"/>
      <c r="G50" s="1"/>
      <c r="H50" s="1"/>
      <c r="I50" s="1"/>
      <c r="J50" s="1"/>
    </row>
    <row r="51" spans="2:10">
      <c r="B51" s="1"/>
      <c r="C51" s="1"/>
      <c r="D51" s="1"/>
      <c r="E51" s="1"/>
      <c r="F51" s="1"/>
      <c r="G51" s="1"/>
      <c r="H51" s="1"/>
      <c r="I51" s="1"/>
      <c r="J51" s="1"/>
    </row>
    <row r="52" spans="2:10">
      <c r="B52" s="1"/>
      <c r="C52" s="1"/>
      <c r="D52" s="1"/>
      <c r="E52" s="1"/>
      <c r="F52" s="1"/>
      <c r="G52" s="1"/>
      <c r="H52" s="1"/>
      <c r="I52" s="1"/>
      <c r="J52" s="1"/>
    </row>
    <row r="53" spans="2:10">
      <c r="B53" s="1"/>
      <c r="C53" s="1"/>
      <c r="D53" s="1"/>
      <c r="E53" s="1"/>
      <c r="F53" s="1"/>
      <c r="G53" s="1"/>
      <c r="H53" s="1"/>
      <c r="I53" s="1"/>
      <c r="J53" s="1"/>
    </row>
    <row r="54" spans="2:10">
      <c r="B54" s="1"/>
      <c r="C54" s="1"/>
      <c r="D54" s="1"/>
      <c r="E54" s="1"/>
      <c r="F54" s="1"/>
      <c r="G54" s="1"/>
      <c r="H54" s="1"/>
      <c r="I54" s="1"/>
      <c r="J54" s="1"/>
    </row>
    <row r="55" spans="2:10">
      <c r="B55" s="1"/>
      <c r="C55" s="1"/>
      <c r="D55" s="1"/>
      <c r="E55" s="1"/>
      <c r="F55" s="1"/>
      <c r="G55" s="1"/>
      <c r="H55" s="1"/>
      <c r="I55" s="1"/>
      <c r="J55" s="1"/>
    </row>
    <row r="56" spans="2:10">
      <c r="B56" s="1"/>
      <c r="C56" s="1"/>
      <c r="D56" s="1"/>
      <c r="E56" s="1"/>
      <c r="F56" s="1"/>
      <c r="G56" s="1"/>
      <c r="H56" s="1"/>
      <c r="I56" s="1"/>
      <c r="J56" s="1"/>
    </row>
    <row r="57" spans="2:10">
      <c r="B57" s="1"/>
      <c r="C57" s="1"/>
      <c r="D57" s="1"/>
      <c r="E57" s="1"/>
      <c r="F57" s="1"/>
      <c r="G57" s="1"/>
      <c r="H57" s="1"/>
      <c r="I57" s="1"/>
      <c r="J57" s="1"/>
    </row>
    <row r="58" spans="2:10">
      <c r="B58" s="1"/>
      <c r="C58" s="1"/>
      <c r="D58" s="1"/>
      <c r="E58" s="1"/>
      <c r="F58" s="1"/>
      <c r="G58" s="1"/>
      <c r="H58" s="1"/>
      <c r="I58" s="1"/>
      <c r="J58" s="1"/>
    </row>
    <row r="59" spans="2:10">
      <c r="B59" s="1"/>
      <c r="C59" s="1"/>
      <c r="D59" s="1"/>
      <c r="E59" s="1"/>
      <c r="F59" s="1"/>
      <c r="G59" s="1"/>
      <c r="H59" s="1"/>
      <c r="I59" s="1"/>
      <c r="J59" s="1"/>
    </row>
    <row r="60" spans="2:10">
      <c r="B60" s="1"/>
      <c r="C60" s="1"/>
      <c r="D60" s="1"/>
      <c r="E60" s="1"/>
      <c r="F60" s="1"/>
      <c r="G60" s="1"/>
      <c r="H60" s="1"/>
      <c r="I60" s="1"/>
      <c r="J60" s="1"/>
    </row>
    <row r="61" spans="2:10">
      <c r="B61" s="1"/>
      <c r="C61" s="1"/>
      <c r="D61" s="1"/>
      <c r="E61" s="1"/>
      <c r="F61" s="1"/>
      <c r="G61" s="1"/>
      <c r="H61" s="1"/>
      <c r="I61" s="1"/>
      <c r="J61" s="1"/>
    </row>
    <row r="62" spans="2:10">
      <c r="B62" s="1"/>
      <c r="C62" s="1"/>
      <c r="D62" s="1"/>
      <c r="E62" s="1"/>
      <c r="F62" s="1"/>
      <c r="G62" s="1"/>
      <c r="H62" s="1"/>
      <c r="I62" s="1"/>
      <c r="J62" s="1"/>
    </row>
  </sheetData>
  <sheetProtection algorithmName="SHA-512" hashValue="U4j1nY5dFzr50tC7asyX9/w/2c5gQQRNj1BfXWnwUucoY7yfWsZA/Dnoxal1KjywOyzntYmbu+VanTSj+vb7ow==" saltValue="4LLiHn2IAKrpH3eh1rqwsw==" spinCount="100000" sheet="1" objects="1" scenarios="1" formatCells="0"/>
  <mergeCells count="15">
    <mergeCell ref="B3:B5"/>
    <mergeCell ref="H4:H5"/>
    <mergeCell ref="I4:I5"/>
    <mergeCell ref="C3:C5"/>
    <mergeCell ref="L4:L5"/>
    <mergeCell ref="G3:L3"/>
    <mergeCell ref="E2:L2"/>
    <mergeCell ref="D25:F25"/>
    <mergeCell ref="D26:F26"/>
    <mergeCell ref="D15:F15"/>
    <mergeCell ref="D16:F16"/>
    <mergeCell ref="K4:K5"/>
    <mergeCell ref="J4:J5"/>
    <mergeCell ref="D4:D5"/>
    <mergeCell ref="E4:E5"/>
  </mergeCells>
  <phoneticPr fontId="0" type="noConversion"/>
  <pageMargins left="0.70866141732283472" right="0.70866141732283472" top="1.1417322834645669" bottom="0.74803149606299213" header="0.31496062992125984" footer="0.31496062992125984"/>
  <pageSetup paperSize="9" scale="5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AE94"/>
  <sheetViews>
    <sheetView zoomScale="70" zoomScaleNormal="70" workbookViewId="0">
      <selection activeCell="H10" sqref="H10"/>
    </sheetView>
  </sheetViews>
  <sheetFormatPr defaultRowHeight="15"/>
  <cols>
    <col min="1" max="1" width="7" style="482" customWidth="1"/>
    <col min="2" max="2" width="6.140625" customWidth="1"/>
    <col min="3" max="3" width="6.85546875" customWidth="1"/>
    <col min="4" max="4" width="74.85546875" customWidth="1"/>
    <col min="5" max="5" width="16.7109375" customWidth="1"/>
    <col min="6" max="7" width="14.42578125" customWidth="1"/>
    <col min="8" max="8" width="14.85546875" customWidth="1"/>
    <col min="9" max="9" width="14.28515625" customWidth="1"/>
    <col min="10" max="10" width="13.28515625" customWidth="1"/>
    <col min="11" max="11" width="12.85546875" customWidth="1"/>
    <col min="12" max="12" width="13.85546875" style="482" customWidth="1"/>
    <col min="13" max="13" width="14.28515625" style="482" customWidth="1"/>
    <col min="14" max="31" width="9.140625" style="482" customWidth="1"/>
  </cols>
  <sheetData>
    <row r="1" spans="2:13"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2:13" ht="15.75">
      <c r="B2" s="483" t="s">
        <v>309</v>
      </c>
      <c r="C2" s="482"/>
      <c r="D2" s="482"/>
      <c r="E2" s="484" t="s">
        <v>324</v>
      </c>
      <c r="F2" s="482"/>
      <c r="G2" s="482"/>
      <c r="H2" s="482"/>
      <c r="I2" s="482"/>
      <c r="J2" s="482"/>
      <c r="K2" s="482"/>
    </row>
    <row r="3" spans="2:13" ht="14.45" customHeight="1">
      <c r="B3" s="690" t="s">
        <v>310</v>
      </c>
      <c r="C3" s="693" t="s">
        <v>311</v>
      </c>
      <c r="D3" s="696" t="s">
        <v>1</v>
      </c>
      <c r="E3" s="42" t="s">
        <v>83</v>
      </c>
      <c r="F3" s="42" t="s">
        <v>24</v>
      </c>
      <c r="G3" s="43" t="s">
        <v>25</v>
      </c>
      <c r="H3" s="685" t="s">
        <v>20</v>
      </c>
      <c r="I3" s="686"/>
      <c r="J3" s="686"/>
      <c r="K3" s="686"/>
      <c r="L3" s="686"/>
      <c r="M3" s="687"/>
    </row>
    <row r="4" spans="2:13" ht="15" customHeight="1">
      <c r="B4" s="691"/>
      <c r="C4" s="694"/>
      <c r="D4" s="697"/>
      <c r="E4" s="688">
        <f>'2_uproszczony_rzis'!D6</f>
        <v>2023</v>
      </c>
      <c r="F4" s="688">
        <f>'2_uproszczony_rzis'!E6</f>
        <v>2024</v>
      </c>
      <c r="G4" s="44">
        <f>'2_uproszczony_rzis'!F6</f>
        <v>2025</v>
      </c>
      <c r="H4" s="45">
        <f>'2_uproszczony_rzis'!G6</f>
        <v>2025</v>
      </c>
      <c r="I4" s="683">
        <f>'2_uproszczony_rzis'!H6</f>
        <v>2026</v>
      </c>
      <c r="J4" s="683">
        <f>'2_uproszczony_rzis'!I6</f>
        <v>2027</v>
      </c>
      <c r="K4" s="683">
        <f>'2_uproszczony_rzis'!J6</f>
        <v>2028</v>
      </c>
      <c r="L4" s="683">
        <f>'2_uproszczony_rzis'!K6</f>
        <v>2029</v>
      </c>
      <c r="M4" s="683">
        <f>'2_uproszczony_rzis'!L6</f>
        <v>2030</v>
      </c>
    </row>
    <row r="5" spans="2:13" ht="15" customHeight="1">
      <c r="B5" s="692"/>
      <c r="C5" s="695"/>
      <c r="D5" s="698"/>
      <c r="E5" s="689"/>
      <c r="F5" s="689"/>
      <c r="G5" s="46" t="str">
        <f>'2_uproszczony_rzis'!F7</f>
        <v>styczeń-marzec</v>
      </c>
      <c r="H5" s="47" t="str">
        <f>'2_uproszczony_rzis'!G7</f>
        <v>kwiecień-grudzień</v>
      </c>
      <c r="I5" s="684"/>
      <c r="J5" s="684"/>
      <c r="K5" s="684"/>
      <c r="L5" s="684"/>
      <c r="M5" s="684"/>
    </row>
    <row r="6" spans="2:13">
      <c r="B6" s="710" t="s">
        <v>312</v>
      </c>
      <c r="C6" s="48" t="s">
        <v>4</v>
      </c>
      <c r="D6" s="49" t="s">
        <v>244</v>
      </c>
      <c r="E6" s="40">
        <f>'2_uproszczony_rzis'!D10</f>
        <v>0</v>
      </c>
      <c r="F6" s="40">
        <f>'2_uproszczony_rzis'!E10</f>
        <v>0</v>
      </c>
      <c r="G6" s="40">
        <f>'2_uproszczony_rzis'!F10</f>
        <v>0</v>
      </c>
      <c r="H6" s="50">
        <f>'2_uproszczony_rzis'!G10</f>
        <v>0</v>
      </c>
      <c r="I6" s="50">
        <f>'2_uproszczony_rzis'!H10</f>
        <v>0</v>
      </c>
      <c r="J6" s="50">
        <f>'2_uproszczony_rzis'!I10</f>
        <v>0</v>
      </c>
      <c r="K6" s="50">
        <f>'2_uproszczony_rzis'!J10</f>
        <v>0</v>
      </c>
      <c r="L6" s="50">
        <f>'2_uproszczony_rzis'!K10</f>
        <v>0</v>
      </c>
      <c r="M6" s="50">
        <f>'2_uproszczony_rzis'!L10</f>
        <v>0</v>
      </c>
    </row>
    <row r="7" spans="2:13">
      <c r="B7" s="708"/>
      <c r="C7" s="48" t="s">
        <v>5</v>
      </c>
      <c r="D7" s="49" t="s">
        <v>243</v>
      </c>
      <c r="E7" s="40">
        <f>'2_uproszczony_rzis'!D13</f>
        <v>0</v>
      </c>
      <c r="F7" s="40">
        <f>'2_uproszczony_rzis'!E13</f>
        <v>0</v>
      </c>
      <c r="G7" s="40">
        <f>'2_uproszczony_rzis'!F13</f>
        <v>0</v>
      </c>
      <c r="H7" s="50">
        <f>'2_uproszczony_rzis'!G13</f>
        <v>0</v>
      </c>
      <c r="I7" s="50">
        <f>'2_uproszczony_rzis'!H13</f>
        <v>0</v>
      </c>
      <c r="J7" s="50">
        <f>'2_uproszczony_rzis'!I13</f>
        <v>0</v>
      </c>
      <c r="K7" s="50">
        <f>'2_uproszczony_rzis'!J13</f>
        <v>0</v>
      </c>
      <c r="L7" s="50">
        <f>'2_uproszczony_rzis'!K13</f>
        <v>0</v>
      </c>
      <c r="M7" s="50">
        <f>'2_uproszczony_rzis'!L13</f>
        <v>0</v>
      </c>
    </row>
    <row r="8" spans="2:13">
      <c r="B8" s="708"/>
      <c r="C8" s="48">
        <v>2</v>
      </c>
      <c r="D8" s="49" t="s">
        <v>6</v>
      </c>
      <c r="E8" s="40">
        <f>'2_uproszczony_rzis'!D16</f>
        <v>0</v>
      </c>
      <c r="F8" s="40">
        <f>'2_uproszczony_rzis'!E16</f>
        <v>0</v>
      </c>
      <c r="G8" s="40">
        <f>'2_uproszczony_rzis'!F16</f>
        <v>0</v>
      </c>
      <c r="H8" s="50">
        <f>'2_uproszczony_rzis'!G16</f>
        <v>0</v>
      </c>
      <c r="I8" s="50">
        <f>'2_uproszczony_rzis'!H16</f>
        <v>0</v>
      </c>
      <c r="J8" s="50">
        <f>'2_uproszczony_rzis'!I16</f>
        <v>0</v>
      </c>
      <c r="K8" s="50">
        <f>'2_uproszczony_rzis'!J16</f>
        <v>0</v>
      </c>
      <c r="L8" s="50">
        <f>'2_uproszczony_rzis'!K16</f>
        <v>0</v>
      </c>
      <c r="M8" s="50">
        <f>'2_uproszczony_rzis'!L16</f>
        <v>0</v>
      </c>
    </row>
    <row r="9" spans="2:13">
      <c r="B9" s="708"/>
      <c r="C9" s="51" t="s">
        <v>8</v>
      </c>
      <c r="D9" s="28" t="s">
        <v>334</v>
      </c>
      <c r="E9" s="497">
        <f>'2_uproszczony_rzis'!D19</f>
        <v>0</v>
      </c>
      <c r="F9" s="497">
        <f>'2_uproszczony_rzis'!E19</f>
        <v>0</v>
      </c>
      <c r="G9" s="497">
        <f>'2_uproszczony_rzis'!F19</f>
        <v>0</v>
      </c>
      <c r="H9" s="498">
        <f>'2_uproszczony_rzis'!G19</f>
        <v>0</v>
      </c>
      <c r="I9" s="498">
        <f>'2_uproszczony_rzis'!H19</f>
        <v>0</v>
      </c>
      <c r="J9" s="498">
        <f>'2_uproszczony_rzis'!I19</f>
        <v>0</v>
      </c>
      <c r="K9" s="498">
        <f>'2_uproszczony_rzis'!J19</f>
        <v>0</v>
      </c>
      <c r="L9" s="498">
        <f>'2_uproszczony_rzis'!K19</f>
        <v>0</v>
      </c>
      <c r="M9" s="498">
        <f>'2_uproszczony_rzis'!L19</f>
        <v>0</v>
      </c>
    </row>
    <row r="10" spans="2:13">
      <c r="B10" s="708"/>
      <c r="C10" s="52" t="s">
        <v>291</v>
      </c>
      <c r="D10" s="53" t="s">
        <v>296</v>
      </c>
      <c r="E10" s="54">
        <f>'2_uproszczony_rzis'!D28</f>
        <v>0</v>
      </c>
      <c r="F10" s="54">
        <f>'2_uproszczony_rzis'!E28</f>
        <v>0</v>
      </c>
      <c r="G10" s="54">
        <f>'2_uproszczony_rzis'!F28</f>
        <v>0</v>
      </c>
      <c r="H10" s="38">
        <f>'2_uproszczony_rzis'!G28</f>
        <v>0</v>
      </c>
      <c r="I10" s="38">
        <f>'2_uproszczony_rzis'!H28</f>
        <v>0</v>
      </c>
      <c r="J10" s="38">
        <f>'2_uproszczony_rzis'!I28</f>
        <v>0</v>
      </c>
      <c r="K10" s="38">
        <f>'2_uproszczony_rzis'!J28</f>
        <v>0</v>
      </c>
      <c r="L10" s="38">
        <f>'2_uproszczony_rzis'!K28</f>
        <v>0</v>
      </c>
      <c r="M10" s="38">
        <f>'2_uproszczony_rzis'!L28</f>
        <v>0</v>
      </c>
    </row>
    <row r="11" spans="2:13">
      <c r="B11" s="708"/>
      <c r="C11" s="52" t="s">
        <v>341</v>
      </c>
      <c r="D11" s="55" t="s">
        <v>305</v>
      </c>
      <c r="E11" s="499">
        <f>'2_uproszczony_rzis'!D29</f>
        <v>0</v>
      </c>
      <c r="F11" s="499">
        <f>'2_uproszczony_rzis'!E29</f>
        <v>0</v>
      </c>
      <c r="G11" s="499">
        <f>'2_uproszczony_rzis'!F29</f>
        <v>0</v>
      </c>
      <c r="H11" s="500">
        <f>'2_uproszczony_rzis'!G29</f>
        <v>0</v>
      </c>
      <c r="I11" s="500">
        <f>'2_uproszczony_rzis'!H29</f>
        <v>0</v>
      </c>
      <c r="J11" s="500">
        <f>'2_uproszczony_rzis'!I29</f>
        <v>0</v>
      </c>
      <c r="K11" s="500">
        <f>'2_uproszczony_rzis'!J29</f>
        <v>0</v>
      </c>
      <c r="L11" s="500">
        <f>'2_uproszczony_rzis'!K29</f>
        <v>0</v>
      </c>
      <c r="M11" s="500">
        <f>'2_uproszczony_rzis'!L29</f>
        <v>0</v>
      </c>
    </row>
    <row r="12" spans="2:13">
      <c r="B12" s="708"/>
      <c r="C12" s="52" t="s">
        <v>292</v>
      </c>
      <c r="D12" s="56" t="s">
        <v>246</v>
      </c>
      <c r="E12" s="57">
        <f>'2_uproszczony_rzis'!D30</f>
        <v>0</v>
      </c>
      <c r="F12" s="57">
        <f>'2_uproszczony_rzis'!E30</f>
        <v>0</v>
      </c>
      <c r="G12" s="57">
        <f>'2_uproszczony_rzis'!F30</f>
        <v>0</v>
      </c>
      <c r="H12" s="57">
        <f>'2_uproszczony_rzis'!G30</f>
        <v>0</v>
      </c>
      <c r="I12" s="57">
        <f>'2_uproszczony_rzis'!H30</f>
        <v>0</v>
      </c>
      <c r="J12" s="57">
        <f>'2_uproszczony_rzis'!I30</f>
        <v>0</v>
      </c>
      <c r="K12" s="57">
        <f>'2_uproszczony_rzis'!J30</f>
        <v>0</v>
      </c>
      <c r="L12" s="57">
        <f>'2_uproszczony_rzis'!K30</f>
        <v>0</v>
      </c>
      <c r="M12" s="57">
        <f>'2_uproszczony_rzis'!L30</f>
        <v>0</v>
      </c>
    </row>
    <row r="13" spans="2:13">
      <c r="B13" s="708"/>
      <c r="C13" s="52" t="s">
        <v>293</v>
      </c>
      <c r="D13" s="56" t="s">
        <v>10</v>
      </c>
      <c r="E13" s="58">
        <f>'2_uproszczony_rzis'!D31</f>
        <v>0</v>
      </c>
      <c r="F13" s="58">
        <f>'2_uproszczony_rzis'!E31</f>
        <v>0</v>
      </c>
      <c r="G13" s="58">
        <f>'2_uproszczony_rzis'!F31</f>
        <v>0</v>
      </c>
      <c r="H13" s="58">
        <f>'2_uproszczony_rzis'!G31</f>
        <v>0</v>
      </c>
      <c r="I13" s="58">
        <f>'2_uproszczony_rzis'!H31</f>
        <v>0</v>
      </c>
      <c r="J13" s="58">
        <f>'2_uproszczony_rzis'!I31</f>
        <v>0</v>
      </c>
      <c r="K13" s="58">
        <f>'2_uproszczony_rzis'!J31</f>
        <v>0</v>
      </c>
      <c r="L13" s="58">
        <f>'2_uproszczony_rzis'!K31</f>
        <v>0</v>
      </c>
      <c r="M13" s="58">
        <f>'2_uproszczony_rzis'!L31</f>
        <v>0</v>
      </c>
    </row>
    <row r="14" spans="2:13">
      <c r="B14" s="708"/>
      <c r="C14" s="52" t="s">
        <v>297</v>
      </c>
      <c r="D14" s="59" t="s">
        <v>290</v>
      </c>
      <c r="E14" s="50">
        <f>'2_uproszczony_rzis'!D32</f>
        <v>0</v>
      </c>
      <c r="F14" s="50">
        <f>'2_uproszczony_rzis'!E32</f>
        <v>0</v>
      </c>
      <c r="G14" s="50">
        <f>'2_uproszczony_rzis'!F32</f>
        <v>0</v>
      </c>
      <c r="H14" s="50">
        <f>'2_uproszczony_rzis'!G32</f>
        <v>0</v>
      </c>
      <c r="I14" s="50">
        <f>'2_uproszczony_rzis'!H32</f>
        <v>0</v>
      </c>
      <c r="J14" s="50">
        <f>'2_uproszczony_rzis'!I32</f>
        <v>0</v>
      </c>
      <c r="K14" s="50">
        <f>'2_uproszczony_rzis'!J32</f>
        <v>0</v>
      </c>
      <c r="L14" s="50">
        <f>'2_uproszczony_rzis'!K32</f>
        <v>0</v>
      </c>
      <c r="M14" s="50">
        <f>'2_uproszczony_rzis'!L32</f>
        <v>0</v>
      </c>
    </row>
    <row r="15" spans="2:13">
      <c r="B15" s="708"/>
      <c r="C15" s="52" t="s">
        <v>300</v>
      </c>
      <c r="D15" s="14" t="s">
        <v>303</v>
      </c>
      <c r="E15" s="40">
        <f>'2_uproszczony_rzis'!D33</f>
        <v>0</v>
      </c>
      <c r="F15" s="40">
        <f>'2_uproszczony_rzis'!E33</f>
        <v>0</v>
      </c>
      <c r="G15" s="40">
        <f>'2_uproszczony_rzis'!F33</f>
        <v>0</v>
      </c>
      <c r="H15" s="60">
        <f>'2_uproszczony_rzis'!G33</f>
        <v>0</v>
      </c>
      <c r="I15" s="60">
        <f>'2_uproszczony_rzis'!H33</f>
        <v>0</v>
      </c>
      <c r="J15" s="60">
        <f>'2_uproszczony_rzis'!I33</f>
        <v>0</v>
      </c>
      <c r="K15" s="60">
        <f>'2_uproszczony_rzis'!J33</f>
        <v>0</v>
      </c>
      <c r="L15" s="60">
        <f>'2_uproszczony_rzis'!K33</f>
        <v>0</v>
      </c>
      <c r="M15" s="60">
        <f>'2_uproszczony_rzis'!L33</f>
        <v>0</v>
      </c>
    </row>
    <row r="16" spans="2:13">
      <c r="B16" s="708"/>
      <c r="C16" s="36" t="s">
        <v>342</v>
      </c>
      <c r="D16" s="27" t="s">
        <v>301</v>
      </c>
      <c r="E16" s="501">
        <f>'2_uproszczony_rzis'!D34</f>
        <v>0</v>
      </c>
      <c r="F16" s="501">
        <f>'2_uproszczony_rzis'!E34</f>
        <v>0</v>
      </c>
      <c r="G16" s="501">
        <f>'2_uproszczony_rzis'!F34</f>
        <v>0</v>
      </c>
      <c r="H16" s="502">
        <f>'2_uproszczony_rzis'!G34</f>
        <v>0</v>
      </c>
      <c r="I16" s="502">
        <f>'2_uproszczony_rzis'!H34</f>
        <v>0</v>
      </c>
      <c r="J16" s="502">
        <f>'2_uproszczony_rzis'!I34</f>
        <v>0</v>
      </c>
      <c r="K16" s="502">
        <f>'2_uproszczony_rzis'!J34</f>
        <v>0</v>
      </c>
      <c r="L16" s="502">
        <f>'2_uproszczony_rzis'!K34</f>
        <v>0</v>
      </c>
      <c r="M16" s="502">
        <f>'2_uproszczony_rzis'!L34</f>
        <v>0</v>
      </c>
    </row>
    <row r="17" spans="2:13">
      <c r="B17" s="708"/>
      <c r="C17" s="52">
        <v>6</v>
      </c>
      <c r="D17" s="56" t="s">
        <v>72</v>
      </c>
      <c r="E17" s="40">
        <f>'2_uproszczony_rzis'!D35</f>
        <v>0</v>
      </c>
      <c r="F17" s="40">
        <f>'2_uproszczony_rzis'!E35</f>
        <v>0</v>
      </c>
      <c r="G17" s="40">
        <f>'2_uproszczony_rzis'!F35</f>
        <v>0</v>
      </c>
      <c r="H17" s="50">
        <f>'2_uproszczony_rzis'!G35</f>
        <v>0</v>
      </c>
      <c r="I17" s="50">
        <f>'2_uproszczony_rzis'!H35</f>
        <v>0</v>
      </c>
      <c r="J17" s="50">
        <f>'2_uproszczony_rzis'!I35</f>
        <v>0</v>
      </c>
      <c r="K17" s="50">
        <f>'2_uproszczony_rzis'!J35</f>
        <v>0</v>
      </c>
      <c r="L17" s="50">
        <f>'2_uproszczony_rzis'!K35</f>
        <v>0</v>
      </c>
      <c r="M17" s="50">
        <f>'2_uproszczony_rzis'!L35</f>
        <v>0</v>
      </c>
    </row>
    <row r="18" spans="2:13">
      <c r="B18" s="708"/>
      <c r="C18" s="61">
        <v>7</v>
      </c>
      <c r="D18" s="62" t="s">
        <v>302</v>
      </c>
      <c r="E18" s="40">
        <f>'2_uproszczony_rzis'!D36</f>
        <v>0</v>
      </c>
      <c r="F18" s="40">
        <f>'2_uproszczony_rzis'!E36</f>
        <v>0</v>
      </c>
      <c r="G18" s="40">
        <f>'2_uproszczony_rzis'!F36</f>
        <v>0</v>
      </c>
      <c r="H18" s="50">
        <f>'2_uproszczony_rzis'!G36</f>
        <v>0</v>
      </c>
      <c r="I18" s="50">
        <f>'2_uproszczony_rzis'!H36</f>
        <v>0</v>
      </c>
      <c r="J18" s="50">
        <f>'2_uproszczony_rzis'!I36</f>
        <v>0</v>
      </c>
      <c r="K18" s="50">
        <f>'2_uproszczony_rzis'!J36</f>
        <v>0</v>
      </c>
      <c r="L18" s="50">
        <f>'2_uproszczony_rzis'!K36</f>
        <v>0</v>
      </c>
      <c r="M18" s="50">
        <f>'2_uproszczony_rzis'!L36</f>
        <v>0</v>
      </c>
    </row>
    <row r="19" spans="2:13">
      <c r="B19" s="709"/>
      <c r="C19" s="48">
        <v>10</v>
      </c>
      <c r="D19" s="62" t="s">
        <v>11</v>
      </c>
      <c r="E19" s="40">
        <f>'2_uproszczony_rzis'!D39</f>
        <v>0</v>
      </c>
      <c r="F19" s="40">
        <f>'2_uproszczony_rzis'!E39</f>
        <v>0</v>
      </c>
      <c r="G19" s="40">
        <f>'2_uproszczony_rzis'!F39</f>
        <v>0</v>
      </c>
      <c r="H19" s="50">
        <f>'2_uproszczony_rzis'!G39</f>
        <v>0</v>
      </c>
      <c r="I19" s="50">
        <f>'2_uproszczony_rzis'!H39</f>
        <v>0</v>
      </c>
      <c r="J19" s="50">
        <f>'2_uproszczony_rzis'!I39</f>
        <v>0</v>
      </c>
      <c r="K19" s="50">
        <f>'2_uproszczony_rzis'!J39</f>
        <v>0</v>
      </c>
      <c r="L19" s="50">
        <f>'2_uproszczony_rzis'!K39</f>
        <v>0</v>
      </c>
      <c r="M19" s="50">
        <f>'2_uproszczony_rzis'!L39</f>
        <v>0</v>
      </c>
    </row>
    <row r="20" spans="2:13">
      <c r="B20" s="711" t="s">
        <v>313</v>
      </c>
      <c r="C20" s="63" t="s">
        <v>29</v>
      </c>
      <c r="D20" s="702" t="s">
        <v>327</v>
      </c>
      <c r="E20" s="703"/>
      <c r="F20" s="703"/>
      <c r="G20" s="704"/>
      <c r="H20" s="64">
        <f>'4_aktywa trwałe_prognoza'!G13</f>
        <v>0</v>
      </c>
      <c r="I20" s="64">
        <f>'4_aktywa trwałe_prognoza'!H13</f>
        <v>0</v>
      </c>
      <c r="J20" s="64">
        <f>'4_aktywa trwałe_prognoza'!I13</f>
        <v>0</v>
      </c>
      <c r="K20" s="64">
        <f>'4_aktywa trwałe_prognoza'!J13</f>
        <v>0</v>
      </c>
      <c r="L20" s="64">
        <f>'4_aktywa trwałe_prognoza'!K13</f>
        <v>0</v>
      </c>
      <c r="M20" s="64">
        <f>'4_aktywa trwałe_prognoza'!L13</f>
        <v>0</v>
      </c>
    </row>
    <row r="21" spans="2:13">
      <c r="B21" s="712"/>
      <c r="C21" s="65"/>
      <c r="D21" s="702" t="s">
        <v>326</v>
      </c>
      <c r="E21" s="703"/>
      <c r="F21" s="703"/>
      <c r="G21" s="704"/>
      <c r="H21" s="64">
        <f>'4_aktywa trwałe_prognoza'!G14</f>
        <v>0</v>
      </c>
      <c r="I21" s="64">
        <f>'4_aktywa trwałe_prognoza'!H14</f>
        <v>0</v>
      </c>
      <c r="J21" s="64">
        <f>'4_aktywa trwałe_prognoza'!I14</f>
        <v>0</v>
      </c>
      <c r="K21" s="64">
        <f>'4_aktywa trwałe_prognoza'!J14</f>
        <v>0</v>
      </c>
      <c r="L21" s="64">
        <f>'4_aktywa trwałe_prognoza'!K14</f>
        <v>0</v>
      </c>
      <c r="M21" s="64">
        <f>'4_aktywa trwałe_prognoza'!L14</f>
        <v>0</v>
      </c>
    </row>
    <row r="22" spans="2:13">
      <c r="B22" s="712"/>
      <c r="C22" s="66" t="s">
        <v>31</v>
      </c>
      <c r="D22" s="713" t="s">
        <v>328</v>
      </c>
      <c r="E22" s="714"/>
      <c r="F22" s="714"/>
      <c r="G22" s="715"/>
      <c r="H22" s="64">
        <f>'4_aktywa trwałe_prognoza'!G16</f>
        <v>0</v>
      </c>
      <c r="I22" s="64">
        <f>'4_aktywa trwałe_prognoza'!H16</f>
        <v>0</v>
      </c>
      <c r="J22" s="64">
        <f>'4_aktywa trwałe_prognoza'!I16</f>
        <v>0</v>
      </c>
      <c r="K22" s="64">
        <f>'4_aktywa trwałe_prognoza'!J16</f>
        <v>0</v>
      </c>
      <c r="L22" s="64">
        <f>'4_aktywa trwałe_prognoza'!K16</f>
        <v>0</v>
      </c>
      <c r="M22" s="64">
        <f>'4_aktywa trwałe_prognoza'!L16</f>
        <v>0</v>
      </c>
    </row>
    <row r="23" spans="2:13">
      <c r="B23" s="712"/>
      <c r="C23" s="65"/>
      <c r="D23" s="713" t="s">
        <v>325</v>
      </c>
      <c r="E23" s="714"/>
      <c r="F23" s="714"/>
      <c r="G23" s="715"/>
      <c r="H23" s="64">
        <f>'4_aktywa trwałe_prognoza'!G17</f>
        <v>0</v>
      </c>
      <c r="I23" s="64">
        <f>'4_aktywa trwałe_prognoza'!H17</f>
        <v>0</v>
      </c>
      <c r="J23" s="64">
        <f>'4_aktywa trwałe_prognoza'!I17</f>
        <v>0</v>
      </c>
      <c r="K23" s="64">
        <f>'4_aktywa trwałe_prognoza'!J17</f>
        <v>0</v>
      </c>
      <c r="L23" s="64">
        <f>'4_aktywa trwałe_prognoza'!K17</f>
        <v>0</v>
      </c>
      <c r="M23" s="64">
        <f>'4_aktywa trwałe_prognoza'!L17</f>
        <v>0</v>
      </c>
    </row>
    <row r="24" spans="2:13">
      <c r="B24" s="712"/>
      <c r="C24" s="66" t="s">
        <v>54</v>
      </c>
      <c r="D24" s="702" t="s">
        <v>314</v>
      </c>
      <c r="E24" s="703"/>
      <c r="F24" s="703"/>
      <c r="G24" s="704"/>
      <c r="H24" s="64">
        <f>'4_aktywa trwałe_prognoza'!G19</f>
        <v>0</v>
      </c>
      <c r="I24" s="64">
        <f>'4_aktywa trwałe_prognoza'!H19</f>
        <v>0</v>
      </c>
      <c r="J24" s="64">
        <f>'4_aktywa trwałe_prognoza'!I19</f>
        <v>0</v>
      </c>
      <c r="K24" s="64">
        <f>'4_aktywa trwałe_prognoza'!J19</f>
        <v>0</v>
      </c>
      <c r="L24" s="64">
        <f>'4_aktywa trwałe_prognoza'!K19</f>
        <v>0</v>
      </c>
      <c r="M24" s="64">
        <f>'4_aktywa trwałe_prognoza'!L19</f>
        <v>0</v>
      </c>
    </row>
    <row r="25" spans="2:13">
      <c r="B25" s="712"/>
      <c r="C25" s="67">
        <v>4</v>
      </c>
      <c r="D25" s="68" t="s">
        <v>315</v>
      </c>
      <c r="E25" s="69">
        <f>'4_aktywa trwałe_prognoza'!D21</f>
        <v>0</v>
      </c>
      <c r="F25" s="69">
        <f>'4_aktywa trwałe_prognoza'!E21</f>
        <v>0</v>
      </c>
      <c r="G25" s="69">
        <f>'4_aktywa trwałe_prognoza'!F21</f>
        <v>0</v>
      </c>
      <c r="H25" s="69">
        <f>'4_aktywa trwałe_prognoza'!G21</f>
        <v>0</v>
      </c>
      <c r="I25" s="69">
        <f>'4_aktywa trwałe_prognoza'!H21</f>
        <v>0</v>
      </c>
      <c r="J25" s="69">
        <f>'4_aktywa trwałe_prognoza'!I21</f>
        <v>0</v>
      </c>
      <c r="K25" s="69">
        <f>'4_aktywa trwałe_prognoza'!J21</f>
        <v>0</v>
      </c>
      <c r="L25" s="69">
        <f>'4_aktywa trwałe_prognoza'!K21</f>
        <v>0</v>
      </c>
      <c r="M25" s="69">
        <f>'4_aktywa trwałe_prognoza'!L21</f>
        <v>0</v>
      </c>
    </row>
    <row r="26" spans="2:13">
      <c r="B26" s="712"/>
      <c r="C26" s="70" t="s">
        <v>8</v>
      </c>
      <c r="D26" s="705" t="s">
        <v>316</v>
      </c>
      <c r="E26" s="706"/>
      <c r="F26" s="706"/>
      <c r="G26" s="707"/>
      <c r="H26" s="71">
        <f>'4_aktywa trwałe_prognoza'!G22</f>
        <v>0</v>
      </c>
      <c r="I26" s="71">
        <f>'4_aktywa trwałe_prognoza'!H22</f>
        <v>0</v>
      </c>
      <c r="J26" s="71">
        <f>'4_aktywa trwałe_prognoza'!I22</f>
        <v>0</v>
      </c>
      <c r="K26" s="71">
        <f>'4_aktywa trwałe_prognoza'!J22</f>
        <v>0</v>
      </c>
      <c r="L26" s="71">
        <f>'4_aktywa trwałe_prognoza'!K22</f>
        <v>0</v>
      </c>
      <c r="M26" s="71">
        <f>'4_aktywa trwałe_prognoza'!L22</f>
        <v>0</v>
      </c>
    </row>
    <row r="27" spans="2:13">
      <c r="B27" s="712"/>
      <c r="C27" s="70" t="s">
        <v>9</v>
      </c>
      <c r="D27" s="705" t="s">
        <v>317</v>
      </c>
      <c r="E27" s="706"/>
      <c r="F27" s="706"/>
      <c r="G27" s="707"/>
      <c r="H27" s="71">
        <f>'4_aktywa trwałe_prognoza'!G23</f>
        <v>0</v>
      </c>
      <c r="I27" s="71">
        <f>'4_aktywa trwałe_prognoza'!H23</f>
        <v>0</v>
      </c>
      <c r="J27" s="71">
        <f>'4_aktywa trwałe_prognoza'!I23</f>
        <v>0</v>
      </c>
      <c r="K27" s="71">
        <f>'4_aktywa trwałe_prognoza'!J23</f>
        <v>0</v>
      </c>
      <c r="L27" s="71">
        <f>'4_aktywa trwałe_prognoza'!K23</f>
        <v>0</v>
      </c>
      <c r="M27" s="71">
        <f>'4_aktywa trwałe_prognoza'!L23</f>
        <v>0</v>
      </c>
    </row>
    <row r="28" spans="2:13">
      <c r="B28" s="712"/>
      <c r="C28" s="72">
        <v>5</v>
      </c>
      <c r="D28" s="73" t="s">
        <v>318</v>
      </c>
      <c r="E28" s="74">
        <f>'4_aktywa trwałe_prognoza'!D25</f>
        <v>0</v>
      </c>
      <c r="F28" s="74">
        <f>'4_aktywa trwałe_prognoza'!E25</f>
        <v>0</v>
      </c>
      <c r="G28" s="74">
        <f>'4_aktywa trwałe_prognoza'!F25</f>
        <v>0</v>
      </c>
      <c r="H28" s="74">
        <f>'4_aktywa trwałe_prognoza'!G25</f>
        <v>0</v>
      </c>
      <c r="I28" s="74">
        <f>'4_aktywa trwałe_prognoza'!H25</f>
        <v>0</v>
      </c>
      <c r="J28" s="74">
        <f>'4_aktywa trwałe_prognoza'!I25</f>
        <v>0</v>
      </c>
      <c r="K28" s="74">
        <f>'4_aktywa trwałe_prognoza'!J25</f>
        <v>0</v>
      </c>
      <c r="L28" s="74">
        <f>'4_aktywa trwałe_prognoza'!K25</f>
        <v>0</v>
      </c>
      <c r="M28" s="74">
        <f>'4_aktywa trwałe_prognoza'!L25</f>
        <v>0</v>
      </c>
    </row>
    <row r="29" spans="2:13">
      <c r="B29" s="712"/>
      <c r="C29" s="75" t="s">
        <v>56</v>
      </c>
      <c r="D29" s="716" t="s">
        <v>61</v>
      </c>
      <c r="E29" s="717"/>
      <c r="F29" s="717"/>
      <c r="G29" s="718"/>
      <c r="H29" s="64">
        <f>'4_aktywa trwałe_prognoza'!G26</f>
        <v>0</v>
      </c>
      <c r="I29" s="64">
        <f>'4_aktywa trwałe_prognoza'!H26</f>
        <v>0</v>
      </c>
      <c r="J29" s="64">
        <f>'4_aktywa trwałe_prognoza'!I26</f>
        <v>0</v>
      </c>
      <c r="K29" s="64">
        <f>'4_aktywa trwałe_prognoza'!J26</f>
        <v>0</v>
      </c>
      <c r="L29" s="64">
        <f>'4_aktywa trwałe_prognoza'!K26</f>
        <v>0</v>
      </c>
      <c r="M29" s="64">
        <f>'4_aktywa trwałe_prognoza'!L26</f>
        <v>0</v>
      </c>
    </row>
    <row r="30" spans="2:13">
      <c r="B30" s="712"/>
      <c r="C30" s="75" t="s">
        <v>57</v>
      </c>
      <c r="D30" s="699" t="s">
        <v>58</v>
      </c>
      <c r="E30" s="700"/>
      <c r="F30" s="700"/>
      <c r="G30" s="701"/>
      <c r="H30" s="64">
        <f>'4_aktywa trwałe_prognoza'!G27</f>
        <v>0</v>
      </c>
      <c r="I30" s="64">
        <f>'4_aktywa trwałe_prognoza'!H27</f>
        <v>0</v>
      </c>
      <c r="J30" s="64">
        <f>'4_aktywa trwałe_prognoza'!I27</f>
        <v>0</v>
      </c>
      <c r="K30" s="64">
        <f>'4_aktywa trwałe_prognoza'!J27</f>
        <v>0</v>
      </c>
      <c r="L30" s="64">
        <f>'4_aktywa trwałe_prognoza'!K27</f>
        <v>0</v>
      </c>
      <c r="M30" s="64">
        <f>'4_aktywa trwałe_prognoza'!L27</f>
        <v>0</v>
      </c>
    </row>
    <row r="31" spans="2:13">
      <c r="B31" s="712"/>
      <c r="C31" s="75" t="s">
        <v>59</v>
      </c>
      <c r="D31" s="699" t="s">
        <v>62</v>
      </c>
      <c r="E31" s="700"/>
      <c r="F31" s="700"/>
      <c r="G31" s="701"/>
      <c r="H31" s="64">
        <f>'4_aktywa trwałe_prognoza'!G28</f>
        <v>0</v>
      </c>
      <c r="I31" s="64">
        <f>'4_aktywa trwałe_prognoza'!H28</f>
        <v>0</v>
      </c>
      <c r="J31" s="64">
        <f>'4_aktywa trwałe_prognoza'!I28</f>
        <v>0</v>
      </c>
      <c r="K31" s="64">
        <f>'4_aktywa trwałe_prognoza'!J28</f>
        <v>0</v>
      </c>
      <c r="L31" s="64">
        <f>'4_aktywa trwałe_prognoza'!K28</f>
        <v>0</v>
      </c>
      <c r="M31" s="64">
        <f>'4_aktywa trwałe_prognoza'!L28</f>
        <v>0</v>
      </c>
    </row>
    <row r="32" spans="2:13">
      <c r="B32" s="719" t="s">
        <v>319</v>
      </c>
      <c r="C32" s="48">
        <v>8</v>
      </c>
      <c r="D32" s="59" t="s">
        <v>42</v>
      </c>
      <c r="E32" s="76">
        <f>'5_uproszczony_bilans'!D22</f>
        <v>0</v>
      </c>
      <c r="F32" s="76">
        <f>'5_uproszczony_bilans'!E22</f>
        <v>0</v>
      </c>
      <c r="G32" s="76">
        <f>'5_uproszczony_bilans'!F22</f>
        <v>0</v>
      </c>
      <c r="H32" s="77"/>
      <c r="I32" s="77"/>
      <c r="J32" s="77"/>
      <c r="K32" s="77"/>
      <c r="L32" s="77"/>
      <c r="M32" s="77"/>
    </row>
    <row r="33" spans="2:13" ht="15" customHeight="1">
      <c r="B33" s="720"/>
      <c r="C33" s="48"/>
      <c r="D33" s="59" t="s">
        <v>68</v>
      </c>
      <c r="E33" s="78">
        <f>'5_uproszczony_bilans'!D23</f>
        <v>0</v>
      </c>
      <c r="F33" s="78">
        <f>'5_uproszczony_bilans'!E23</f>
        <v>0</v>
      </c>
      <c r="G33" s="78">
        <f>'5_uproszczony_bilans'!F23</f>
        <v>0</v>
      </c>
      <c r="H33" s="77"/>
      <c r="I33" s="77"/>
      <c r="J33" s="77"/>
      <c r="K33" s="77"/>
      <c r="L33" s="77"/>
      <c r="M33" s="77"/>
    </row>
    <row r="34" spans="2:13" ht="16.5" customHeight="1">
      <c r="B34" s="720"/>
      <c r="C34" s="48">
        <v>10</v>
      </c>
      <c r="D34" s="62" t="s">
        <v>320</v>
      </c>
      <c r="E34" s="40">
        <f>'5_uproszczony_bilans'!D25</f>
        <v>0</v>
      </c>
      <c r="F34" s="40">
        <f>'5_uproszczony_bilans'!E25</f>
        <v>0</v>
      </c>
      <c r="G34" s="40">
        <f>'5_uproszczony_bilans'!F25</f>
        <v>0</v>
      </c>
      <c r="H34" s="50">
        <f>'5_uproszczony_bilans'!G25</f>
        <v>0</v>
      </c>
      <c r="I34" s="50">
        <f>'5_uproszczony_bilans'!H25</f>
        <v>0</v>
      </c>
      <c r="J34" s="50">
        <f>'5_uproszczony_bilans'!I25</f>
        <v>0</v>
      </c>
      <c r="K34" s="50">
        <f>'5_uproszczony_bilans'!J25</f>
        <v>0</v>
      </c>
      <c r="L34" s="50">
        <f>'5_uproszczony_bilans'!K25</f>
        <v>0</v>
      </c>
      <c r="M34" s="50">
        <f>'5_uproszczony_bilans'!L25</f>
        <v>0</v>
      </c>
    </row>
    <row r="35" spans="2:13" ht="16.5" customHeight="1">
      <c r="B35" s="720"/>
      <c r="C35" s="48">
        <v>21</v>
      </c>
      <c r="D35" s="62" t="s">
        <v>348</v>
      </c>
      <c r="E35" s="40">
        <f>'5_uproszczony_bilans'!D39</f>
        <v>0</v>
      </c>
      <c r="F35" s="40">
        <f>'5_uproszczony_bilans'!E39</f>
        <v>0</v>
      </c>
      <c r="G35" s="40">
        <f>'5_uproszczony_bilans'!F39</f>
        <v>0</v>
      </c>
      <c r="H35" s="40"/>
      <c r="I35" s="40"/>
      <c r="J35" s="40"/>
      <c r="K35" s="40"/>
      <c r="L35" s="40"/>
      <c r="M35" s="40"/>
    </row>
    <row r="36" spans="2:13" ht="16.5" customHeight="1">
      <c r="B36" s="720"/>
      <c r="C36" s="48"/>
      <c r="D36" s="62" t="s">
        <v>68</v>
      </c>
      <c r="E36" s="50">
        <f>'5_uproszczony_bilans'!D40</f>
        <v>0</v>
      </c>
      <c r="F36" s="50">
        <f>'5_uproszczony_bilans'!E40</f>
        <v>0</v>
      </c>
      <c r="G36" s="50">
        <f>'5_uproszczony_bilans'!F40</f>
        <v>0</v>
      </c>
      <c r="H36" s="40"/>
      <c r="I36" s="40"/>
      <c r="J36" s="40"/>
      <c r="K36" s="40"/>
      <c r="L36" s="40"/>
      <c r="M36" s="40"/>
    </row>
    <row r="37" spans="2:13">
      <c r="B37" s="720"/>
      <c r="C37" s="48">
        <v>22</v>
      </c>
      <c r="D37" s="62" t="s">
        <v>254</v>
      </c>
      <c r="E37" s="40">
        <f>'5_uproszczony_bilans'!D41</f>
        <v>0</v>
      </c>
      <c r="F37" s="40">
        <f>'5_uproszczony_bilans'!E41</f>
        <v>0</v>
      </c>
      <c r="G37" s="40">
        <f>'5_uproszczony_bilans'!F41</f>
        <v>0</v>
      </c>
      <c r="H37" s="50">
        <f>'5_uproszczony_bilans'!G41</f>
        <v>0</v>
      </c>
      <c r="I37" s="50">
        <f>'5_uproszczony_bilans'!H41</f>
        <v>0</v>
      </c>
      <c r="J37" s="50">
        <f>'5_uproszczony_bilans'!I41</f>
        <v>0</v>
      </c>
      <c r="K37" s="50">
        <f>'5_uproszczony_bilans'!J41</f>
        <v>0</v>
      </c>
      <c r="L37" s="50">
        <f>'5_uproszczony_bilans'!K41</f>
        <v>0</v>
      </c>
      <c r="M37" s="50">
        <f>'5_uproszczony_bilans'!L41</f>
        <v>0</v>
      </c>
    </row>
    <row r="38" spans="2:13">
      <c r="B38" s="720"/>
      <c r="C38" s="48">
        <v>23</v>
      </c>
      <c r="D38" s="79" t="s">
        <v>45</v>
      </c>
      <c r="E38" s="40">
        <f>'5_uproszczony_bilans'!D42</f>
        <v>0</v>
      </c>
      <c r="F38" s="40">
        <f>'5_uproszczony_bilans'!E42</f>
        <v>0</v>
      </c>
      <c r="G38" s="40">
        <f>'5_uproszczony_bilans'!F42</f>
        <v>0</v>
      </c>
      <c r="H38" s="50">
        <f>'5_uproszczony_bilans'!G42</f>
        <v>0</v>
      </c>
      <c r="I38" s="50">
        <f>'5_uproszczony_bilans'!H42</f>
        <v>0</v>
      </c>
      <c r="J38" s="50">
        <f>'5_uproszczony_bilans'!I42</f>
        <v>0</v>
      </c>
      <c r="K38" s="50">
        <f>'5_uproszczony_bilans'!J42</f>
        <v>0</v>
      </c>
      <c r="L38" s="50">
        <f>'5_uproszczony_bilans'!K42</f>
        <v>0</v>
      </c>
      <c r="M38" s="50">
        <f>'5_uproszczony_bilans'!L42</f>
        <v>0</v>
      </c>
    </row>
    <row r="39" spans="2:13">
      <c r="B39" s="720"/>
      <c r="C39" s="80">
        <v>24</v>
      </c>
      <c r="D39" s="59" t="s">
        <v>253</v>
      </c>
      <c r="E39" s="40">
        <f>'5_uproszczony_bilans'!D43</f>
        <v>0</v>
      </c>
      <c r="F39" s="40">
        <f>'5_uproszczony_bilans'!E43</f>
        <v>0</v>
      </c>
      <c r="G39" s="40">
        <f>'5_uproszczony_bilans'!F43</f>
        <v>0</v>
      </c>
      <c r="H39" s="50">
        <f>'5_uproszczony_bilans'!G43</f>
        <v>0</v>
      </c>
      <c r="I39" s="50">
        <f>'5_uproszczony_bilans'!H43</f>
        <v>0</v>
      </c>
      <c r="J39" s="50">
        <f>'5_uproszczony_bilans'!I43</f>
        <v>0</v>
      </c>
      <c r="K39" s="50">
        <f>'5_uproszczony_bilans'!J43</f>
        <v>0</v>
      </c>
      <c r="L39" s="50">
        <f>'5_uproszczony_bilans'!K43</f>
        <v>0</v>
      </c>
      <c r="M39" s="50">
        <f>'5_uproszczony_bilans'!L43</f>
        <v>0</v>
      </c>
    </row>
    <row r="40" spans="2:13">
      <c r="B40" s="721"/>
      <c r="C40" s="80">
        <v>25</v>
      </c>
      <c r="D40" s="59" t="s">
        <v>252</v>
      </c>
      <c r="E40" s="40">
        <f>'5_uproszczony_bilans'!D44</f>
        <v>0</v>
      </c>
      <c r="F40" s="40">
        <f>'5_uproszczony_bilans'!E44</f>
        <v>0</v>
      </c>
      <c r="G40" s="40">
        <f>'5_uproszczony_bilans'!F44</f>
        <v>0</v>
      </c>
      <c r="H40" s="50">
        <f>'5_uproszczony_bilans'!G44</f>
        <v>0</v>
      </c>
      <c r="I40" s="50">
        <f>'5_uproszczony_bilans'!H44</f>
        <v>0</v>
      </c>
      <c r="J40" s="50">
        <f>'5_uproszczony_bilans'!I44</f>
        <v>0</v>
      </c>
      <c r="K40" s="50">
        <f>'5_uproszczony_bilans'!J44</f>
        <v>0</v>
      </c>
      <c r="L40" s="50">
        <f>'5_uproszczony_bilans'!K44</f>
        <v>0</v>
      </c>
      <c r="M40" s="50">
        <f>'5_uproszczony_bilans'!L44</f>
        <v>0</v>
      </c>
    </row>
    <row r="41" spans="2:13">
      <c r="B41" s="708" t="s">
        <v>428</v>
      </c>
      <c r="C41" s="81">
        <v>3</v>
      </c>
      <c r="D41" s="83" t="s">
        <v>74</v>
      </c>
      <c r="E41" s="84">
        <f>'6_dane inne'!D9</f>
        <v>0</v>
      </c>
      <c r="F41" s="84">
        <f>'6_dane inne'!E9</f>
        <v>0</v>
      </c>
      <c r="G41" s="84">
        <f>'6_dane inne'!F9</f>
        <v>0</v>
      </c>
      <c r="H41" s="85">
        <f>'6_dane inne'!G9</f>
        <v>0</v>
      </c>
      <c r="I41" s="85">
        <f>'6_dane inne'!H9</f>
        <v>0</v>
      </c>
      <c r="J41" s="85">
        <f>'6_dane inne'!I9</f>
        <v>0</v>
      </c>
      <c r="K41" s="85">
        <f>'6_dane inne'!J9</f>
        <v>0</v>
      </c>
      <c r="L41" s="85">
        <f>'6_dane inne'!K9</f>
        <v>0</v>
      </c>
      <c r="M41" s="85">
        <f>'6_dane inne'!L9</f>
        <v>0</v>
      </c>
    </row>
    <row r="42" spans="2:13" ht="24.75">
      <c r="B42" s="708"/>
      <c r="C42" s="81">
        <v>4</v>
      </c>
      <c r="D42" s="82" t="s">
        <v>75</v>
      </c>
      <c r="E42" s="84">
        <f>'6_dane inne'!D10</f>
        <v>0</v>
      </c>
      <c r="F42" s="84">
        <f>'6_dane inne'!E10</f>
        <v>0</v>
      </c>
      <c r="G42" s="84">
        <f>'6_dane inne'!F10</f>
        <v>0</v>
      </c>
      <c r="H42" s="85">
        <f>'6_dane inne'!G10</f>
        <v>0</v>
      </c>
      <c r="I42" s="85">
        <f>'6_dane inne'!H10</f>
        <v>0</v>
      </c>
      <c r="J42" s="85">
        <f>'6_dane inne'!I10</f>
        <v>0</v>
      </c>
      <c r="K42" s="85">
        <f>'6_dane inne'!J10</f>
        <v>0</v>
      </c>
      <c r="L42" s="85">
        <f>'6_dane inne'!K10</f>
        <v>0</v>
      </c>
      <c r="M42" s="85">
        <f>'6_dane inne'!L10</f>
        <v>0</v>
      </c>
    </row>
    <row r="43" spans="2:13" ht="24.75">
      <c r="B43" s="708"/>
      <c r="C43" s="81">
        <v>5</v>
      </c>
      <c r="D43" s="82" t="s">
        <v>76</v>
      </c>
      <c r="E43" s="84">
        <f>'6_dane inne'!D11</f>
        <v>0</v>
      </c>
      <c r="F43" s="84">
        <f>'6_dane inne'!E11</f>
        <v>0</v>
      </c>
      <c r="G43" s="84">
        <f>'6_dane inne'!F11</f>
        <v>0</v>
      </c>
      <c r="H43" s="85">
        <f>'6_dane inne'!G11</f>
        <v>0</v>
      </c>
      <c r="I43" s="85">
        <f>'6_dane inne'!H11</f>
        <v>0</v>
      </c>
      <c r="J43" s="85">
        <f>'6_dane inne'!I11</f>
        <v>0</v>
      </c>
      <c r="K43" s="85">
        <f>'6_dane inne'!J11</f>
        <v>0</v>
      </c>
      <c r="L43" s="85">
        <f>'6_dane inne'!K11</f>
        <v>0</v>
      </c>
      <c r="M43" s="85">
        <f>'6_dane inne'!L11</f>
        <v>0</v>
      </c>
    </row>
    <row r="44" spans="2:13" ht="24.75">
      <c r="B44" s="708"/>
      <c r="C44" s="29" t="s">
        <v>56</v>
      </c>
      <c r="D44" s="82" t="s">
        <v>339</v>
      </c>
      <c r="E44" s="84">
        <f>'6_dane inne'!D12</f>
        <v>0</v>
      </c>
      <c r="F44" s="84">
        <f>'6_dane inne'!E12</f>
        <v>0</v>
      </c>
      <c r="G44" s="84">
        <f>'6_dane inne'!F12</f>
        <v>0</v>
      </c>
      <c r="H44" s="85">
        <f>'6_dane inne'!G12</f>
        <v>0</v>
      </c>
      <c r="I44" s="85">
        <f>'6_dane inne'!H12</f>
        <v>0</v>
      </c>
      <c r="J44" s="85">
        <f>'6_dane inne'!I12</f>
        <v>0</v>
      </c>
      <c r="K44" s="85">
        <f>'6_dane inne'!J12</f>
        <v>0</v>
      </c>
      <c r="L44" s="85">
        <f>'6_dane inne'!K12</f>
        <v>0</v>
      </c>
      <c r="M44" s="85">
        <f>'6_dane inne'!L12</f>
        <v>0</v>
      </c>
    </row>
    <row r="45" spans="2:13" ht="17.25" customHeight="1">
      <c r="B45" s="708"/>
      <c r="C45" s="29" t="s">
        <v>57</v>
      </c>
      <c r="D45" s="86" t="s">
        <v>340</v>
      </c>
      <c r="E45" s="84">
        <f>'6_dane inne'!D13</f>
        <v>0</v>
      </c>
      <c r="F45" s="84">
        <f>'6_dane inne'!E13</f>
        <v>0</v>
      </c>
      <c r="G45" s="84">
        <f>'6_dane inne'!F13</f>
        <v>0</v>
      </c>
      <c r="H45" s="85">
        <f>'6_dane inne'!G13</f>
        <v>0</v>
      </c>
      <c r="I45" s="85">
        <f>'6_dane inne'!H13</f>
        <v>0</v>
      </c>
      <c r="J45" s="85">
        <f>'6_dane inne'!I13</f>
        <v>0</v>
      </c>
      <c r="K45" s="85">
        <f>'6_dane inne'!J13</f>
        <v>0</v>
      </c>
      <c r="L45" s="85">
        <f>'6_dane inne'!K13</f>
        <v>0</v>
      </c>
      <c r="M45" s="85">
        <f>'6_dane inne'!L13</f>
        <v>0</v>
      </c>
    </row>
    <row r="46" spans="2:13" ht="24.75">
      <c r="B46" s="708"/>
      <c r="C46" s="81">
        <v>6</v>
      </c>
      <c r="D46" s="87" t="s">
        <v>266</v>
      </c>
      <c r="E46" s="83"/>
      <c r="F46" s="83"/>
      <c r="G46" s="83"/>
      <c r="H46" s="88">
        <f>'6_dane inne'!G15</f>
        <v>0</v>
      </c>
      <c r="I46" s="88">
        <f>'6_dane inne'!H15</f>
        <v>0</v>
      </c>
      <c r="J46" s="88">
        <f>'6_dane inne'!I15</f>
        <v>0</v>
      </c>
      <c r="K46" s="88">
        <f>'6_dane inne'!J15</f>
        <v>0</v>
      </c>
      <c r="L46" s="88">
        <f>'6_dane inne'!K15</f>
        <v>0</v>
      </c>
      <c r="M46" s="88">
        <f>'6_dane inne'!L15</f>
        <v>0</v>
      </c>
    </row>
    <row r="47" spans="2:13">
      <c r="B47" s="708"/>
      <c r="C47" s="81">
        <v>7</v>
      </c>
      <c r="D47" s="83" t="s">
        <v>66</v>
      </c>
      <c r="E47" s="83"/>
      <c r="F47" s="83"/>
      <c r="G47" s="83"/>
      <c r="H47" s="88">
        <f>'6_dane inne'!G16</f>
        <v>0</v>
      </c>
      <c r="I47" s="88">
        <f>'6_dane inne'!H16</f>
        <v>0</v>
      </c>
      <c r="J47" s="88">
        <f>'6_dane inne'!I16</f>
        <v>0</v>
      </c>
      <c r="K47" s="88">
        <f>'6_dane inne'!J16</f>
        <v>0</v>
      </c>
      <c r="L47" s="88">
        <f>'6_dane inne'!K16</f>
        <v>0</v>
      </c>
      <c r="M47" s="88">
        <f>'6_dane inne'!L16</f>
        <v>0</v>
      </c>
    </row>
    <row r="48" spans="2:13">
      <c r="B48" s="708"/>
      <c r="C48" s="81">
        <v>8</v>
      </c>
      <c r="D48" s="83" t="s">
        <v>67</v>
      </c>
      <c r="E48" s="83"/>
      <c r="F48" s="83"/>
      <c r="G48" s="83"/>
      <c r="H48" s="88">
        <f>'6_dane inne'!G17</f>
        <v>0</v>
      </c>
      <c r="I48" s="88">
        <f>'6_dane inne'!H17</f>
        <v>0</v>
      </c>
      <c r="J48" s="88">
        <f>'6_dane inne'!I17</f>
        <v>0</v>
      </c>
      <c r="K48" s="88">
        <f>'6_dane inne'!J17</f>
        <v>0</v>
      </c>
      <c r="L48" s="88">
        <f>'6_dane inne'!K17</f>
        <v>0</v>
      </c>
      <c r="M48" s="88">
        <f>'6_dane inne'!L17</f>
        <v>0</v>
      </c>
    </row>
    <row r="49" spans="2:13">
      <c r="B49" s="708"/>
      <c r="C49" s="89">
        <v>9</v>
      </c>
      <c r="D49" s="90" t="s">
        <v>70</v>
      </c>
      <c r="E49" s="91">
        <f>'6_dane inne'!D19</f>
        <v>0</v>
      </c>
      <c r="F49" s="91">
        <f>'6_dane inne'!E19</f>
        <v>0</v>
      </c>
      <c r="G49" s="91">
        <f>'6_dane inne'!F19</f>
        <v>0</v>
      </c>
      <c r="H49" s="91">
        <f>'6_dane inne'!G19</f>
        <v>0</v>
      </c>
      <c r="I49" s="91">
        <f>'6_dane inne'!H19</f>
        <v>0</v>
      </c>
      <c r="J49" s="91">
        <f>'6_dane inne'!I19</f>
        <v>0</v>
      </c>
      <c r="K49" s="91">
        <f>'6_dane inne'!J19</f>
        <v>0</v>
      </c>
      <c r="L49" s="91">
        <f>'6_dane inne'!K19</f>
        <v>0</v>
      </c>
      <c r="M49" s="91">
        <f>'6_dane inne'!L19</f>
        <v>0</v>
      </c>
    </row>
    <row r="50" spans="2:13">
      <c r="B50" s="708"/>
      <c r="C50" s="92" t="s">
        <v>267</v>
      </c>
      <c r="D50" s="83" t="s">
        <v>90</v>
      </c>
      <c r="E50" s="91"/>
      <c r="F50" s="91"/>
      <c r="G50" s="91"/>
      <c r="H50" s="93">
        <f>'6_dane inne'!G20</f>
        <v>0</v>
      </c>
      <c r="I50" s="93">
        <f>'6_dane inne'!H20</f>
        <v>0</v>
      </c>
      <c r="J50" s="93">
        <f>'6_dane inne'!I20</f>
        <v>0</v>
      </c>
      <c r="K50" s="93">
        <f>'6_dane inne'!J20</f>
        <v>0</v>
      </c>
      <c r="L50" s="93">
        <f>'6_dane inne'!K20</f>
        <v>0</v>
      </c>
      <c r="M50" s="93">
        <f>'6_dane inne'!L20</f>
        <v>0</v>
      </c>
    </row>
    <row r="51" spans="2:13">
      <c r="B51" s="708"/>
      <c r="C51" s="92" t="s">
        <v>268</v>
      </c>
      <c r="D51" s="83" t="s">
        <v>91</v>
      </c>
      <c r="E51" s="93">
        <f>'6_dane inne'!D21</f>
        <v>0</v>
      </c>
      <c r="F51" s="93">
        <f>'6_dane inne'!E21</f>
        <v>0</v>
      </c>
      <c r="G51" s="93">
        <f>'6_dane inne'!F21</f>
        <v>0</v>
      </c>
      <c r="H51" s="93">
        <f>'6_dane inne'!G21</f>
        <v>0</v>
      </c>
      <c r="I51" s="93">
        <f>'6_dane inne'!H21</f>
        <v>0</v>
      </c>
      <c r="J51" s="93">
        <f>'6_dane inne'!I21</f>
        <v>0</v>
      </c>
      <c r="K51" s="93">
        <f>'6_dane inne'!J21</f>
        <v>0</v>
      </c>
      <c r="L51" s="93">
        <f>'6_dane inne'!K21</f>
        <v>0</v>
      </c>
      <c r="M51" s="93">
        <f>'6_dane inne'!L21</f>
        <v>0</v>
      </c>
    </row>
    <row r="52" spans="2:13" ht="24.75">
      <c r="B52" s="708"/>
      <c r="C52" s="94">
        <v>10</v>
      </c>
      <c r="D52" s="95" t="s">
        <v>321</v>
      </c>
      <c r="E52" s="96">
        <f>'6_dane inne'!D22</f>
        <v>0</v>
      </c>
      <c r="F52" s="96">
        <f>'6_dane inne'!E22</f>
        <v>0</v>
      </c>
      <c r="G52" s="96">
        <f>'6_dane inne'!F22</f>
        <v>0</v>
      </c>
      <c r="H52" s="96">
        <f>'6_dane inne'!G22</f>
        <v>0</v>
      </c>
      <c r="I52" s="96">
        <f>'6_dane inne'!H22</f>
        <v>0</v>
      </c>
      <c r="J52" s="96">
        <f>'6_dane inne'!I22</f>
        <v>0</v>
      </c>
      <c r="K52" s="96">
        <f>'6_dane inne'!J22</f>
        <v>0</v>
      </c>
      <c r="L52" s="96">
        <f>'6_dane inne'!K22</f>
        <v>0</v>
      </c>
      <c r="M52" s="96">
        <f>'6_dane inne'!L22</f>
        <v>0</v>
      </c>
    </row>
    <row r="53" spans="2:13" ht="24.75">
      <c r="B53" s="708"/>
      <c r="C53" s="81" t="s">
        <v>81</v>
      </c>
      <c r="D53" s="87" t="s">
        <v>89</v>
      </c>
      <c r="E53" s="97"/>
      <c r="F53" s="97"/>
      <c r="G53" s="97"/>
      <c r="H53" s="98">
        <f>'6_dane inne'!G23</f>
        <v>0</v>
      </c>
      <c r="I53" s="98">
        <f>'6_dane inne'!H23</f>
        <v>0</v>
      </c>
      <c r="J53" s="98">
        <f>'6_dane inne'!I23</f>
        <v>0</v>
      </c>
      <c r="K53" s="98">
        <f>'6_dane inne'!J23</f>
        <v>0</v>
      </c>
      <c r="L53" s="98">
        <f>'6_dane inne'!K23</f>
        <v>0</v>
      </c>
      <c r="M53" s="98">
        <f>'6_dane inne'!L23</f>
        <v>0</v>
      </c>
    </row>
    <row r="54" spans="2:13">
      <c r="B54" s="708"/>
      <c r="C54" s="92" t="s">
        <v>82</v>
      </c>
      <c r="D54" s="83" t="s">
        <v>88</v>
      </c>
      <c r="E54" s="99">
        <f>'6_dane inne'!D24</f>
        <v>0</v>
      </c>
      <c r="F54" s="99">
        <f>'6_dane inne'!E24</f>
        <v>0</v>
      </c>
      <c r="G54" s="99">
        <f>'6_dane inne'!F24</f>
        <v>0</v>
      </c>
      <c r="H54" s="99">
        <f>'6_dane inne'!G24</f>
        <v>0</v>
      </c>
      <c r="I54" s="99">
        <f>'6_dane inne'!H24</f>
        <v>0</v>
      </c>
      <c r="J54" s="99">
        <f>'6_dane inne'!I24</f>
        <v>0</v>
      </c>
      <c r="K54" s="99">
        <f>'6_dane inne'!J24</f>
        <v>0</v>
      </c>
      <c r="L54" s="99">
        <f>'6_dane inne'!K24</f>
        <v>0</v>
      </c>
      <c r="M54" s="99">
        <f>'6_dane inne'!L24</f>
        <v>0</v>
      </c>
    </row>
    <row r="55" spans="2:13">
      <c r="B55" s="708"/>
      <c r="C55" s="92">
        <v>11</v>
      </c>
      <c r="D55" s="83" t="s">
        <v>86</v>
      </c>
      <c r="E55" s="100"/>
      <c r="F55" s="100"/>
      <c r="G55" s="100"/>
      <c r="H55" s="98">
        <f>'6_dane inne'!G25</f>
        <v>0</v>
      </c>
      <c r="I55" s="98">
        <f>'6_dane inne'!H25</f>
        <v>0</v>
      </c>
      <c r="J55" s="98">
        <f>'6_dane inne'!I25</f>
        <v>0</v>
      </c>
      <c r="K55" s="98">
        <f>'6_dane inne'!J25</f>
        <v>0</v>
      </c>
      <c r="L55" s="98">
        <f>'6_dane inne'!K25</f>
        <v>0</v>
      </c>
      <c r="M55" s="98">
        <f>'6_dane inne'!L25</f>
        <v>0</v>
      </c>
    </row>
    <row r="56" spans="2:13">
      <c r="B56" s="708"/>
      <c r="C56" s="92">
        <v>12</v>
      </c>
      <c r="D56" s="83" t="s">
        <v>87</v>
      </c>
      <c r="E56" s="100"/>
      <c r="F56" s="100"/>
      <c r="G56" s="100"/>
      <c r="H56" s="98">
        <f>'6_dane inne'!G26</f>
        <v>0</v>
      </c>
      <c r="I56" s="98">
        <f>'6_dane inne'!H26</f>
        <v>0</v>
      </c>
      <c r="J56" s="98">
        <f>'6_dane inne'!I26</f>
        <v>0</v>
      </c>
      <c r="K56" s="98">
        <f>'6_dane inne'!J26</f>
        <v>0</v>
      </c>
      <c r="L56" s="98">
        <f>'6_dane inne'!K26</f>
        <v>0</v>
      </c>
      <c r="M56" s="98">
        <f>'6_dane inne'!L26</f>
        <v>0</v>
      </c>
    </row>
    <row r="57" spans="2:13">
      <c r="B57" s="709"/>
      <c r="C57" s="92">
        <v>14</v>
      </c>
      <c r="D57" s="83" t="s">
        <v>65</v>
      </c>
      <c r="E57" s="101">
        <f>'6_dane inne'!D30</f>
        <v>0</v>
      </c>
      <c r="F57" s="101">
        <f>'6_dane inne'!E30</f>
        <v>0</v>
      </c>
      <c r="G57" s="101">
        <f>'6_dane inne'!F30</f>
        <v>0</v>
      </c>
      <c r="H57" s="101">
        <f>'6_dane inne'!G30</f>
        <v>0</v>
      </c>
      <c r="I57" s="101">
        <f>'6_dane inne'!H30</f>
        <v>0</v>
      </c>
      <c r="J57" s="101">
        <f>'6_dane inne'!I30</f>
        <v>0</v>
      </c>
      <c r="K57" s="101">
        <f>'6_dane inne'!J30</f>
        <v>0</v>
      </c>
      <c r="L57" s="101">
        <f>'6_dane inne'!K30</f>
        <v>0</v>
      </c>
      <c r="M57" s="101">
        <f>'6_dane inne'!L30</f>
        <v>0</v>
      </c>
    </row>
    <row r="58" spans="2:13" s="482" customFormat="1">
      <c r="C58" s="482" t="s">
        <v>322</v>
      </c>
      <c r="E58" s="485" t="s">
        <v>323</v>
      </c>
      <c r="F58" s="486"/>
    </row>
    <row r="59" spans="2:13" s="482" customFormat="1"/>
    <row r="60" spans="2:13" s="482" customFormat="1"/>
    <row r="61" spans="2:13" s="482" customFormat="1"/>
    <row r="62" spans="2:13" s="482" customFormat="1"/>
    <row r="63" spans="2:13" s="482" customFormat="1"/>
    <row r="64" spans="2:13" s="482" customFormat="1"/>
    <row r="65" s="482" customFormat="1"/>
    <row r="66" s="482" customFormat="1"/>
    <row r="67" s="482" customFormat="1"/>
    <row r="68" s="482" customFormat="1"/>
    <row r="69" s="482" customFormat="1"/>
    <row r="70" s="482" customFormat="1"/>
    <row r="71" s="482" customFormat="1"/>
    <row r="72" s="482" customFormat="1"/>
    <row r="73" s="482" customFormat="1"/>
    <row r="74" s="482" customFormat="1"/>
    <row r="75" s="482" customFormat="1"/>
    <row r="76" s="482" customFormat="1"/>
    <row r="77" s="482" customFormat="1"/>
    <row r="78" s="482" customFormat="1"/>
    <row r="79" s="482" customFormat="1"/>
    <row r="80" s="482" customFormat="1"/>
    <row r="81" s="482" customFormat="1"/>
    <row r="82" s="482" customFormat="1"/>
    <row r="83" s="482" customFormat="1"/>
    <row r="84" s="482" customFormat="1"/>
    <row r="85" s="482" customFormat="1"/>
    <row r="86" s="482" customFormat="1"/>
    <row r="87" s="482" customFormat="1"/>
    <row r="88" s="482" customFormat="1"/>
    <row r="89" s="482" customFormat="1"/>
    <row r="90" s="482" customFormat="1"/>
    <row r="91" s="482" customFormat="1"/>
    <row r="92" s="482" customFormat="1"/>
    <row r="93" s="482" customFormat="1"/>
    <row r="94" s="482" customFormat="1"/>
  </sheetData>
  <sheetProtection password="CA55" sheet="1" objects="1" scenarios="1" formatCells="0" formatColumns="0" formatRows="0"/>
  <mergeCells count="25">
    <mergeCell ref="B41:B57"/>
    <mergeCell ref="B6:B19"/>
    <mergeCell ref="B20:B31"/>
    <mergeCell ref="D20:G20"/>
    <mergeCell ref="D21:G21"/>
    <mergeCell ref="D22:G22"/>
    <mergeCell ref="D23:G23"/>
    <mergeCell ref="D29:G29"/>
    <mergeCell ref="D31:G31"/>
    <mergeCell ref="B32:B40"/>
    <mergeCell ref="B3:B5"/>
    <mergeCell ref="C3:C5"/>
    <mergeCell ref="D3:D5"/>
    <mergeCell ref="D30:G30"/>
    <mergeCell ref="D24:G24"/>
    <mergeCell ref="D26:G26"/>
    <mergeCell ref="D27:G27"/>
    <mergeCell ref="L4:L5"/>
    <mergeCell ref="M4:M5"/>
    <mergeCell ref="H3:M3"/>
    <mergeCell ref="E4:E5"/>
    <mergeCell ref="F4:F5"/>
    <mergeCell ref="I4:I5"/>
    <mergeCell ref="J4:J5"/>
    <mergeCell ref="K4:K5"/>
  </mergeCells>
  <phoneticPr fontId="0" type="noConversion"/>
  <pageMargins left="1.299212598425197" right="0.70866141732283472" top="0.94488188976377963" bottom="0.74803149606299213" header="0.31496062992125984" footer="0.31496062992125984"/>
  <pageSetup paperSize="9" scale="47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97"/>
  <sheetViews>
    <sheetView showGridLines="0" showRowColHeaders="0" workbookViewId="0">
      <selection activeCell="B3" sqref="B3"/>
    </sheetView>
  </sheetViews>
  <sheetFormatPr defaultRowHeight="15"/>
  <cols>
    <col min="1" max="1" width="7.42578125" customWidth="1"/>
    <col min="2" max="2" width="164.85546875" customWidth="1"/>
  </cols>
  <sheetData>
    <row r="1" spans="2:9" ht="9.75" customHeight="1"/>
    <row r="2" spans="2:9" ht="28.5" customHeight="1">
      <c r="B2" s="148" t="s">
        <v>349</v>
      </c>
      <c r="C2" s="144"/>
      <c r="D2" s="144"/>
      <c r="E2" s="144"/>
      <c r="F2" s="144"/>
      <c r="G2" s="144"/>
      <c r="H2" s="144"/>
      <c r="I2" s="144"/>
    </row>
    <row r="3" spans="2:9">
      <c r="B3" s="145" t="s">
        <v>350</v>
      </c>
      <c r="C3" s="144"/>
      <c r="D3" s="144"/>
      <c r="E3" s="144"/>
      <c r="F3" s="144"/>
      <c r="G3" s="144"/>
      <c r="H3" s="144"/>
      <c r="I3" s="144"/>
    </row>
    <row r="4" spans="2:9">
      <c r="B4" s="146" t="s">
        <v>351</v>
      </c>
      <c r="C4" s="144"/>
      <c r="D4" s="144"/>
      <c r="E4" s="144"/>
      <c r="F4" s="144"/>
      <c r="G4" s="144"/>
      <c r="H4" s="144"/>
      <c r="I4" s="144"/>
    </row>
    <row r="5" spans="2:9">
      <c r="B5" s="146" t="s">
        <v>352</v>
      </c>
      <c r="C5" s="144"/>
      <c r="D5" s="144"/>
      <c r="E5" s="144"/>
      <c r="F5" s="144"/>
      <c r="G5" s="144"/>
      <c r="H5" s="144"/>
      <c r="I5" s="144"/>
    </row>
    <row r="6" spans="2:9">
      <c r="B6" s="146" t="s">
        <v>353</v>
      </c>
      <c r="C6" s="144"/>
      <c r="D6" s="144"/>
      <c r="E6" s="144"/>
      <c r="F6" s="144"/>
      <c r="G6" s="144"/>
      <c r="H6" s="144"/>
      <c r="I6" s="144"/>
    </row>
    <row r="7" spans="2:9">
      <c r="B7" s="146" t="s">
        <v>354</v>
      </c>
      <c r="C7" s="144"/>
      <c r="D7" s="144"/>
      <c r="E7" s="144"/>
      <c r="F7" s="144"/>
      <c r="G7" s="144"/>
      <c r="H7" s="144"/>
      <c r="I7" s="144"/>
    </row>
    <row r="8" spans="2:9" ht="30">
      <c r="B8" s="146" t="s">
        <v>355</v>
      </c>
      <c r="C8" s="144"/>
      <c r="D8" s="144"/>
      <c r="E8" s="144"/>
      <c r="F8" s="144"/>
      <c r="G8" s="144"/>
      <c r="H8" s="144"/>
      <c r="I8" s="144"/>
    </row>
    <row r="9" spans="2:9">
      <c r="B9" s="145" t="s">
        <v>356</v>
      </c>
      <c r="C9" s="144"/>
      <c r="D9" s="144"/>
      <c r="E9" s="144"/>
      <c r="F9" s="144"/>
      <c r="G9" s="144"/>
      <c r="H9" s="144"/>
      <c r="I9" s="144"/>
    </row>
    <row r="10" spans="2:9">
      <c r="B10" s="146" t="s">
        <v>357</v>
      </c>
      <c r="C10" s="144"/>
      <c r="D10" s="144"/>
      <c r="E10" s="144"/>
      <c r="F10" s="144"/>
      <c r="G10" s="144"/>
      <c r="H10" s="144"/>
      <c r="I10" s="144"/>
    </row>
    <row r="11" spans="2:9">
      <c r="B11" s="146" t="s">
        <v>358</v>
      </c>
      <c r="C11" s="144"/>
      <c r="D11" s="144"/>
      <c r="E11" s="144"/>
      <c r="F11" s="144"/>
      <c r="G11" s="144"/>
      <c r="H11" s="144"/>
      <c r="I11" s="144"/>
    </row>
    <row r="12" spans="2:9">
      <c r="B12" s="146" t="s">
        <v>359</v>
      </c>
      <c r="C12" s="144"/>
      <c r="D12" s="144"/>
      <c r="E12" s="144"/>
      <c r="F12" s="144"/>
      <c r="G12" s="144"/>
      <c r="H12" s="144"/>
      <c r="I12" s="144"/>
    </row>
    <row r="13" spans="2:9">
      <c r="B13" s="146" t="s">
        <v>360</v>
      </c>
      <c r="C13" s="144"/>
      <c r="D13" s="144"/>
      <c r="E13" s="144"/>
      <c r="F13" s="144"/>
      <c r="G13" s="144"/>
      <c r="H13" s="144"/>
      <c r="I13" s="144"/>
    </row>
    <row r="14" spans="2:9">
      <c r="B14" s="146" t="s">
        <v>361</v>
      </c>
      <c r="C14" s="144"/>
      <c r="D14" s="144"/>
      <c r="E14" s="144"/>
      <c r="F14" s="144"/>
      <c r="G14" s="144"/>
      <c r="H14" s="144"/>
      <c r="I14" s="144"/>
    </row>
    <row r="15" spans="2:9">
      <c r="B15" s="146" t="s">
        <v>362</v>
      </c>
      <c r="C15" s="144"/>
      <c r="D15" s="144"/>
      <c r="E15" s="144"/>
      <c r="F15" s="144"/>
      <c r="G15" s="144"/>
      <c r="H15" s="144"/>
      <c r="I15" s="144"/>
    </row>
    <row r="16" spans="2:9">
      <c r="B16" s="146" t="s">
        <v>363</v>
      </c>
      <c r="C16" s="144"/>
      <c r="D16" s="144"/>
      <c r="E16" s="144"/>
      <c r="F16" s="144"/>
      <c r="G16" s="144"/>
      <c r="H16" s="144"/>
      <c r="I16" s="144"/>
    </row>
    <row r="17" spans="2:9">
      <c r="B17" s="146" t="s">
        <v>364</v>
      </c>
      <c r="C17" s="144"/>
      <c r="D17" s="144"/>
      <c r="E17" s="144"/>
      <c r="F17" s="144"/>
      <c r="G17" s="144"/>
      <c r="H17" s="144"/>
      <c r="I17" s="144"/>
    </row>
    <row r="18" spans="2:9">
      <c r="B18" s="146"/>
      <c r="C18" s="144"/>
      <c r="D18" s="144"/>
      <c r="E18" s="144"/>
      <c r="F18" s="144"/>
      <c r="G18" s="144"/>
      <c r="H18" s="144"/>
      <c r="I18" s="144"/>
    </row>
    <row r="19" spans="2:9">
      <c r="B19" s="146" t="s">
        <v>365</v>
      </c>
      <c r="C19" s="144"/>
      <c r="D19" s="144"/>
      <c r="E19" s="144"/>
      <c r="F19" s="144"/>
      <c r="G19" s="144"/>
      <c r="H19" s="144"/>
      <c r="I19" s="144"/>
    </row>
    <row r="20" spans="2:9" ht="30">
      <c r="B20" s="146" t="s">
        <v>366</v>
      </c>
      <c r="C20" s="144"/>
      <c r="D20" s="144"/>
      <c r="E20" s="144"/>
      <c r="F20" s="144"/>
      <c r="G20" s="144"/>
      <c r="H20" s="144"/>
      <c r="I20" s="144"/>
    </row>
    <row r="21" spans="2:9">
      <c r="B21" s="146" t="s">
        <v>367</v>
      </c>
      <c r="C21" s="144"/>
      <c r="D21" s="144"/>
      <c r="E21" s="144"/>
      <c r="F21" s="144"/>
      <c r="G21" s="144"/>
      <c r="H21" s="144"/>
      <c r="I21" s="144"/>
    </row>
    <row r="22" spans="2:9">
      <c r="B22" s="146" t="s">
        <v>368</v>
      </c>
      <c r="C22" s="144"/>
      <c r="D22" s="144"/>
      <c r="E22" s="144"/>
      <c r="F22" s="144"/>
      <c r="G22" s="144"/>
      <c r="H22" s="144"/>
      <c r="I22" s="144"/>
    </row>
    <row r="23" spans="2:9">
      <c r="B23" s="145" t="s">
        <v>369</v>
      </c>
      <c r="C23" s="144"/>
      <c r="D23" s="144"/>
      <c r="E23" s="144"/>
      <c r="F23" s="144"/>
      <c r="G23" s="144"/>
      <c r="H23" s="144"/>
      <c r="I23" s="144"/>
    </row>
    <row r="24" spans="2:9">
      <c r="B24" s="146" t="s">
        <v>370</v>
      </c>
      <c r="C24" s="144"/>
      <c r="D24" s="144"/>
      <c r="E24" s="144"/>
      <c r="F24" s="144"/>
      <c r="G24" s="144"/>
      <c r="H24" s="144"/>
      <c r="I24" s="144"/>
    </row>
    <row r="25" spans="2:9">
      <c r="B25" s="146" t="s">
        <v>371</v>
      </c>
      <c r="C25" s="144"/>
      <c r="D25" s="144"/>
      <c r="E25" s="144"/>
      <c r="F25" s="144"/>
      <c r="G25" s="144"/>
      <c r="H25" s="144"/>
      <c r="I25" s="144"/>
    </row>
    <row r="26" spans="2:9" ht="45">
      <c r="B26" s="146" t="s">
        <v>372</v>
      </c>
      <c r="C26" s="144"/>
      <c r="D26" s="144"/>
      <c r="E26" s="144"/>
      <c r="F26" s="144"/>
      <c r="G26" s="144"/>
      <c r="H26" s="144"/>
      <c r="I26" s="144"/>
    </row>
    <row r="27" spans="2:9" ht="30">
      <c r="B27" s="146" t="s">
        <v>373</v>
      </c>
      <c r="C27" s="144"/>
      <c r="D27" s="144"/>
      <c r="E27" s="144"/>
      <c r="F27" s="144"/>
      <c r="G27" s="144"/>
      <c r="H27" s="144"/>
      <c r="I27" s="144"/>
    </row>
    <row r="28" spans="2:9">
      <c r="B28" s="153" t="s">
        <v>469</v>
      </c>
      <c r="C28" s="144"/>
      <c r="D28" s="144"/>
      <c r="E28" s="144"/>
      <c r="F28" s="144"/>
      <c r="G28" s="144"/>
      <c r="H28" s="144"/>
      <c r="I28" s="144"/>
    </row>
    <row r="29" spans="2:9" ht="30">
      <c r="B29" s="153" t="s">
        <v>470</v>
      </c>
      <c r="C29" s="144"/>
      <c r="D29" s="144"/>
      <c r="E29" s="144"/>
      <c r="F29" s="144"/>
      <c r="G29" s="144"/>
      <c r="H29" s="144"/>
      <c r="I29" s="144"/>
    </row>
    <row r="30" spans="2:9">
      <c r="B30" s="153" t="s">
        <v>429</v>
      </c>
      <c r="C30" s="144"/>
      <c r="D30" s="144"/>
      <c r="E30" s="144"/>
      <c r="F30" s="144"/>
      <c r="G30" s="144"/>
      <c r="H30" s="144"/>
      <c r="I30" s="144"/>
    </row>
    <row r="31" spans="2:9">
      <c r="B31" s="146" t="s">
        <v>374</v>
      </c>
      <c r="C31" s="144"/>
      <c r="D31" s="144"/>
      <c r="E31" s="144"/>
      <c r="F31" s="144"/>
      <c r="G31" s="144"/>
      <c r="H31" s="144"/>
      <c r="I31" s="144"/>
    </row>
    <row r="32" spans="2:9">
      <c r="B32" s="153" t="s">
        <v>471</v>
      </c>
      <c r="C32" s="144"/>
      <c r="D32" s="144"/>
      <c r="E32" s="144"/>
      <c r="F32" s="144"/>
      <c r="G32" s="144"/>
      <c r="H32" s="144"/>
      <c r="I32" s="144"/>
    </row>
    <row r="33" spans="2:9">
      <c r="B33" s="153" t="s">
        <v>472</v>
      </c>
      <c r="C33" s="144"/>
      <c r="D33" s="144"/>
      <c r="E33" s="144"/>
      <c r="F33" s="144"/>
      <c r="G33" s="144"/>
      <c r="H33" s="144"/>
      <c r="I33" s="144"/>
    </row>
    <row r="34" spans="2:9">
      <c r="B34" s="153" t="s">
        <v>473</v>
      </c>
      <c r="C34" s="144"/>
      <c r="D34" s="144"/>
      <c r="E34" s="144"/>
      <c r="F34" s="144"/>
      <c r="G34" s="144"/>
      <c r="H34" s="144"/>
      <c r="I34" s="144"/>
    </row>
    <row r="35" spans="2:9">
      <c r="B35" s="153" t="s">
        <v>474</v>
      </c>
      <c r="C35" s="144"/>
      <c r="D35" s="144"/>
      <c r="E35" s="144"/>
      <c r="F35" s="144"/>
      <c r="G35" s="144"/>
      <c r="H35" s="144"/>
      <c r="I35" s="144"/>
    </row>
    <row r="36" spans="2:9" ht="30">
      <c r="B36" s="146" t="s">
        <v>375</v>
      </c>
      <c r="C36" s="144"/>
      <c r="D36" s="144"/>
      <c r="E36" s="144"/>
      <c r="F36" s="144"/>
      <c r="G36" s="144"/>
      <c r="H36" s="144"/>
      <c r="I36" s="144"/>
    </row>
    <row r="37" spans="2:9">
      <c r="B37" s="146" t="s">
        <v>376</v>
      </c>
      <c r="C37" s="144"/>
      <c r="D37" s="144"/>
      <c r="E37" s="144"/>
      <c r="F37" s="144"/>
      <c r="G37" s="144"/>
      <c r="H37" s="144"/>
      <c r="I37" s="144"/>
    </row>
    <row r="38" spans="2:9">
      <c r="B38" s="146" t="s">
        <v>377</v>
      </c>
      <c r="C38" s="144"/>
      <c r="D38" s="144"/>
      <c r="E38" s="144"/>
      <c r="F38" s="144"/>
      <c r="G38" s="144"/>
      <c r="H38" s="144"/>
      <c r="I38" s="144"/>
    </row>
    <row r="39" spans="2:9">
      <c r="B39" s="146" t="s">
        <v>378</v>
      </c>
      <c r="C39" s="144"/>
      <c r="D39" s="144"/>
      <c r="E39" s="144"/>
      <c r="F39" s="144"/>
      <c r="G39" s="144"/>
      <c r="H39" s="144"/>
      <c r="I39" s="144"/>
    </row>
    <row r="40" spans="2:9">
      <c r="B40" s="145" t="s">
        <v>379</v>
      </c>
      <c r="C40" s="144"/>
      <c r="D40" s="144"/>
      <c r="E40" s="144"/>
      <c r="F40" s="144"/>
      <c r="G40" s="144"/>
      <c r="H40" s="144"/>
      <c r="I40" s="144"/>
    </row>
    <row r="41" spans="2:9">
      <c r="B41" s="146" t="s">
        <v>380</v>
      </c>
      <c r="C41" s="144"/>
      <c r="D41" s="144"/>
      <c r="E41" s="144"/>
      <c r="F41" s="144"/>
      <c r="G41" s="144"/>
      <c r="H41" s="144"/>
      <c r="I41" s="144"/>
    </row>
    <row r="42" spans="2:9">
      <c r="B42" s="146" t="s">
        <v>381</v>
      </c>
      <c r="C42" s="144"/>
      <c r="D42" s="144"/>
      <c r="E42" s="144"/>
      <c r="F42" s="144"/>
      <c r="G42" s="144"/>
      <c r="H42" s="144"/>
      <c r="I42" s="144"/>
    </row>
    <row r="43" spans="2:9">
      <c r="B43" s="146" t="s">
        <v>382</v>
      </c>
      <c r="C43" s="144"/>
      <c r="D43" s="144"/>
      <c r="E43" s="144"/>
      <c r="F43" s="144"/>
      <c r="G43" s="144"/>
      <c r="H43" s="144"/>
      <c r="I43" s="144"/>
    </row>
    <row r="44" spans="2:9">
      <c r="B44" s="146" t="s">
        <v>383</v>
      </c>
      <c r="C44" s="144"/>
      <c r="D44" s="144"/>
      <c r="E44" s="144"/>
      <c r="F44" s="144"/>
      <c r="G44" s="144"/>
      <c r="H44" s="144"/>
      <c r="I44" s="144"/>
    </row>
    <row r="45" spans="2:9" ht="30">
      <c r="B45" s="146" t="s">
        <v>384</v>
      </c>
      <c r="C45" s="144"/>
      <c r="D45" s="144"/>
      <c r="E45" s="144"/>
      <c r="F45" s="144"/>
      <c r="G45" s="144"/>
      <c r="H45" s="144"/>
      <c r="I45" s="144"/>
    </row>
    <row r="46" spans="2:9" ht="60">
      <c r="B46" s="146" t="s">
        <v>385</v>
      </c>
      <c r="C46" s="144"/>
      <c r="D46" s="144"/>
      <c r="E46" s="144"/>
      <c r="F46" s="144"/>
      <c r="G46" s="144"/>
      <c r="H46" s="144"/>
      <c r="I46" s="144"/>
    </row>
    <row r="47" spans="2:9">
      <c r="B47" s="146" t="s">
        <v>386</v>
      </c>
      <c r="C47" s="144"/>
      <c r="D47" s="144"/>
      <c r="E47" s="144"/>
      <c r="F47" s="144"/>
      <c r="G47" s="144"/>
      <c r="H47" s="144"/>
      <c r="I47" s="144"/>
    </row>
    <row r="48" spans="2:9">
      <c r="B48" s="146" t="s">
        <v>387</v>
      </c>
      <c r="C48" s="144"/>
      <c r="D48" s="144"/>
      <c r="E48" s="144"/>
      <c r="F48" s="144"/>
      <c r="G48" s="144"/>
      <c r="H48" s="144"/>
      <c r="I48" s="144"/>
    </row>
    <row r="49" spans="2:9">
      <c r="B49" s="146" t="s">
        <v>388</v>
      </c>
      <c r="C49" s="144"/>
      <c r="D49" s="144"/>
      <c r="E49" s="144"/>
      <c r="F49" s="144"/>
      <c r="G49" s="144"/>
      <c r="H49" s="144"/>
      <c r="I49" s="144"/>
    </row>
    <row r="50" spans="2:9">
      <c r="B50" s="146" t="s">
        <v>389</v>
      </c>
      <c r="C50" s="144"/>
      <c r="D50" s="144"/>
      <c r="E50" s="144"/>
      <c r="F50" s="144"/>
      <c r="G50" s="144"/>
      <c r="H50" s="144"/>
      <c r="I50" s="144"/>
    </row>
    <row r="51" spans="2:9">
      <c r="B51" s="146"/>
      <c r="C51" s="144"/>
      <c r="D51" s="144"/>
      <c r="E51" s="144"/>
      <c r="F51" s="144"/>
      <c r="G51" s="144"/>
      <c r="H51" s="144"/>
      <c r="I51" s="144"/>
    </row>
    <row r="52" spans="2:9" ht="30">
      <c r="B52" s="146" t="s">
        <v>390</v>
      </c>
      <c r="C52" s="144"/>
      <c r="D52" s="144"/>
      <c r="E52" s="144"/>
      <c r="F52" s="144"/>
      <c r="G52" s="144"/>
      <c r="H52" s="144"/>
      <c r="I52" s="144"/>
    </row>
    <row r="53" spans="2:9" ht="45">
      <c r="B53" s="146" t="s">
        <v>391</v>
      </c>
      <c r="C53" s="144"/>
      <c r="D53" s="144"/>
      <c r="E53" s="144"/>
      <c r="F53" s="144"/>
      <c r="G53" s="144"/>
      <c r="H53" s="144"/>
      <c r="I53" s="144"/>
    </row>
    <row r="54" spans="2:9" ht="45">
      <c r="B54" s="146" t="s">
        <v>392</v>
      </c>
      <c r="C54" s="144"/>
      <c r="D54" s="144"/>
      <c r="E54" s="144"/>
      <c r="F54" s="144"/>
      <c r="G54" s="144"/>
      <c r="H54" s="144"/>
      <c r="I54" s="144"/>
    </row>
    <row r="55" spans="2:9" ht="30">
      <c r="B55" s="146" t="s">
        <v>393</v>
      </c>
      <c r="C55" s="144"/>
      <c r="D55" s="144"/>
      <c r="E55" s="144"/>
      <c r="F55" s="144"/>
      <c r="G55" s="144"/>
      <c r="H55" s="144"/>
      <c r="I55" s="144"/>
    </row>
    <row r="56" spans="2:9" ht="45">
      <c r="B56" s="146" t="s">
        <v>394</v>
      </c>
      <c r="C56" s="144"/>
      <c r="D56" s="144"/>
      <c r="E56" s="144"/>
      <c r="F56" s="144"/>
      <c r="G56" s="144"/>
      <c r="H56" s="144"/>
      <c r="I56" s="144"/>
    </row>
    <row r="57" spans="2:9">
      <c r="B57" s="145" t="s">
        <v>395</v>
      </c>
      <c r="C57" s="144"/>
      <c r="D57" s="144"/>
      <c r="E57" s="144"/>
      <c r="F57" s="144"/>
      <c r="G57" s="144"/>
      <c r="H57" s="144"/>
      <c r="I57" s="144"/>
    </row>
    <row r="58" spans="2:9" ht="139.5" customHeight="1">
      <c r="B58" s="149"/>
      <c r="C58" s="149"/>
      <c r="D58" s="147"/>
      <c r="E58" s="147"/>
      <c r="F58" s="147"/>
      <c r="G58" s="147"/>
      <c r="H58" s="147"/>
      <c r="I58" s="147"/>
    </row>
    <row r="59" spans="2:9" ht="133.5" customHeight="1">
      <c r="B59" s="149"/>
      <c r="C59" s="149"/>
      <c r="D59" s="147"/>
      <c r="E59" s="147"/>
      <c r="F59" s="147"/>
      <c r="G59" s="147"/>
      <c r="H59" s="147"/>
      <c r="I59" s="147"/>
    </row>
    <row r="60" spans="2:9" ht="106.5" customHeight="1">
      <c r="B60" s="149"/>
      <c r="C60" s="149"/>
      <c r="D60" s="147"/>
      <c r="E60" s="147"/>
      <c r="F60" s="147"/>
      <c r="G60" s="147"/>
      <c r="H60" s="147"/>
      <c r="I60" s="147"/>
    </row>
    <row r="61" spans="2:9" ht="96" customHeight="1">
      <c r="B61" s="146"/>
      <c r="C61" s="144"/>
      <c r="D61" s="144"/>
      <c r="E61" s="144"/>
      <c r="F61" s="144"/>
      <c r="G61" s="144"/>
      <c r="H61" s="144"/>
      <c r="I61" s="144"/>
    </row>
    <row r="62" spans="2:9" ht="30">
      <c r="B62" s="146" t="s">
        <v>396</v>
      </c>
      <c r="C62" s="144"/>
      <c r="D62" s="144"/>
      <c r="E62" s="144"/>
      <c r="F62" s="144"/>
      <c r="G62" s="144"/>
      <c r="H62" s="144"/>
      <c r="I62" s="144"/>
    </row>
    <row r="63" spans="2:9" ht="30">
      <c r="B63" s="146" t="s">
        <v>397</v>
      </c>
      <c r="C63" s="144"/>
      <c r="D63" s="144"/>
      <c r="E63" s="144"/>
      <c r="F63" s="144"/>
      <c r="G63" s="144"/>
      <c r="H63" s="144"/>
      <c r="I63" s="144"/>
    </row>
    <row r="64" spans="2:9" ht="30">
      <c r="B64" s="146" t="s">
        <v>398</v>
      </c>
      <c r="C64" s="144"/>
      <c r="D64" s="144"/>
      <c r="E64" s="144"/>
      <c r="F64" s="144"/>
      <c r="G64" s="144"/>
      <c r="H64" s="144"/>
      <c r="I64" s="144"/>
    </row>
    <row r="65" spans="2:9">
      <c r="B65" s="146"/>
      <c r="C65" s="144"/>
      <c r="D65" s="144"/>
      <c r="E65" s="144"/>
      <c r="F65" s="144"/>
      <c r="G65" s="144"/>
      <c r="H65" s="144"/>
      <c r="I65" s="144"/>
    </row>
    <row r="66" spans="2:9">
      <c r="B66" s="145" t="s">
        <v>399</v>
      </c>
      <c r="C66" s="144"/>
      <c r="D66" s="144"/>
      <c r="E66" s="144"/>
      <c r="F66" s="144"/>
      <c r="G66" s="144"/>
      <c r="H66" s="144"/>
      <c r="I66" s="144"/>
    </row>
    <row r="67" spans="2:9">
      <c r="B67" s="146"/>
      <c r="C67" s="144"/>
      <c r="D67" s="144"/>
      <c r="E67" s="144"/>
      <c r="F67" s="144"/>
      <c r="G67" s="144"/>
      <c r="H67" s="144"/>
      <c r="I67" s="144"/>
    </row>
    <row r="68" spans="2:9">
      <c r="B68" s="146" t="s">
        <v>400</v>
      </c>
      <c r="C68" s="144"/>
      <c r="D68" s="144"/>
      <c r="E68" s="144"/>
      <c r="F68" s="144"/>
      <c r="G68" s="144"/>
      <c r="H68" s="144"/>
      <c r="I68" s="144"/>
    </row>
    <row r="69" spans="2:9">
      <c r="B69" s="146" t="s">
        <v>401</v>
      </c>
      <c r="C69" s="144"/>
      <c r="D69" s="144"/>
      <c r="E69" s="144"/>
      <c r="F69" s="144"/>
      <c r="G69" s="144"/>
      <c r="H69" s="144"/>
      <c r="I69" s="144"/>
    </row>
    <row r="70" spans="2:9">
      <c r="B70" s="146" t="s">
        <v>402</v>
      </c>
      <c r="C70" s="144"/>
      <c r="D70" s="144"/>
      <c r="E70" s="144"/>
      <c r="F70" s="144"/>
      <c r="G70" s="144"/>
      <c r="H70" s="144"/>
      <c r="I70" s="144"/>
    </row>
    <row r="71" spans="2:9">
      <c r="B71" s="146" t="s">
        <v>403</v>
      </c>
      <c r="C71" s="144"/>
      <c r="D71" s="144"/>
      <c r="E71" s="144"/>
      <c r="F71" s="144"/>
      <c r="G71" s="144"/>
      <c r="H71" s="144"/>
      <c r="I71" s="144"/>
    </row>
    <row r="72" spans="2:9">
      <c r="B72" s="146"/>
      <c r="C72" s="144"/>
      <c r="D72" s="144"/>
      <c r="E72" s="144"/>
      <c r="F72" s="144"/>
      <c r="G72" s="144"/>
      <c r="H72" s="144"/>
      <c r="I72" s="144"/>
    </row>
    <row r="73" spans="2:9">
      <c r="B73" s="145" t="s">
        <v>404</v>
      </c>
      <c r="C73" s="144"/>
      <c r="D73" s="144"/>
      <c r="E73" s="144"/>
      <c r="F73" s="144"/>
      <c r="G73" s="144"/>
      <c r="H73" s="144"/>
      <c r="I73" s="144"/>
    </row>
    <row r="74" spans="2:9">
      <c r="B74" s="146" t="s">
        <v>405</v>
      </c>
      <c r="C74" s="144"/>
      <c r="D74" s="144"/>
      <c r="E74" s="144"/>
      <c r="F74" s="144"/>
      <c r="G74" s="144"/>
      <c r="H74" s="144"/>
      <c r="I74" s="144"/>
    </row>
    <row r="75" spans="2:9" ht="30">
      <c r="B75" s="146" t="s">
        <v>406</v>
      </c>
      <c r="C75" s="144"/>
      <c r="D75" s="144"/>
      <c r="E75" s="144"/>
      <c r="F75" s="144"/>
      <c r="G75" s="144"/>
      <c r="H75" s="144"/>
      <c r="I75" s="144"/>
    </row>
    <row r="76" spans="2:9" ht="30">
      <c r="B76" s="146" t="s">
        <v>407</v>
      </c>
      <c r="C76" s="144"/>
      <c r="D76" s="144"/>
      <c r="E76" s="144"/>
      <c r="F76" s="144"/>
      <c r="G76" s="144"/>
      <c r="H76" s="144"/>
      <c r="I76" s="144"/>
    </row>
    <row r="77" spans="2:9" ht="30">
      <c r="B77" s="146" t="s">
        <v>408</v>
      </c>
      <c r="C77" s="144"/>
      <c r="D77" s="144"/>
      <c r="E77" s="144"/>
      <c r="F77" s="144"/>
      <c r="G77" s="144"/>
      <c r="H77" s="144"/>
      <c r="I77" s="144"/>
    </row>
    <row r="78" spans="2:9">
      <c r="B78" s="146" t="s">
        <v>409</v>
      </c>
      <c r="C78" s="144"/>
      <c r="D78" s="144"/>
      <c r="E78" s="144"/>
      <c r="F78" s="144"/>
      <c r="G78" s="144"/>
      <c r="H78" s="144"/>
      <c r="I78" s="144"/>
    </row>
    <row r="79" spans="2:9">
      <c r="B79" s="146"/>
      <c r="C79" s="144"/>
      <c r="D79" s="144"/>
      <c r="E79" s="144"/>
      <c r="F79" s="144"/>
      <c r="G79" s="144"/>
      <c r="H79" s="144"/>
      <c r="I79" s="144"/>
    </row>
    <row r="80" spans="2:9">
      <c r="B80" s="145" t="s">
        <v>410</v>
      </c>
      <c r="C80" s="144"/>
      <c r="D80" s="144"/>
      <c r="E80" s="144"/>
      <c r="F80" s="144"/>
      <c r="G80" s="144"/>
      <c r="H80" s="144"/>
      <c r="I80" s="144"/>
    </row>
    <row r="81" spans="2:9" ht="30">
      <c r="B81" s="146" t="s">
        <v>411</v>
      </c>
      <c r="C81" s="144"/>
      <c r="D81" s="144"/>
      <c r="E81" s="144"/>
      <c r="F81" s="144"/>
      <c r="G81" s="144"/>
      <c r="H81" s="144"/>
      <c r="I81" s="144"/>
    </row>
    <row r="82" spans="2:9">
      <c r="B82" s="146" t="s">
        <v>412</v>
      </c>
      <c r="C82" s="144"/>
      <c r="D82" s="144"/>
      <c r="E82" s="144"/>
      <c r="F82" s="144"/>
      <c r="G82" s="144"/>
      <c r="H82" s="144"/>
      <c r="I82" s="144"/>
    </row>
    <row r="83" spans="2:9" ht="45">
      <c r="B83" s="146" t="s">
        <v>413</v>
      </c>
      <c r="C83" s="144"/>
      <c r="D83" s="144"/>
      <c r="E83" s="144"/>
      <c r="F83" s="144"/>
      <c r="G83" s="144"/>
      <c r="H83" s="144"/>
      <c r="I83" s="144"/>
    </row>
    <row r="84" spans="2:9" ht="30">
      <c r="B84" s="146" t="s">
        <v>414</v>
      </c>
      <c r="C84" s="144"/>
      <c r="D84" s="144"/>
      <c r="E84" s="144"/>
      <c r="F84" s="144"/>
      <c r="G84" s="144"/>
      <c r="H84" s="144"/>
      <c r="I84" s="144"/>
    </row>
    <row r="85" spans="2:9">
      <c r="B85" s="146"/>
      <c r="C85" s="144"/>
      <c r="D85" s="144"/>
      <c r="E85" s="144"/>
      <c r="F85" s="144"/>
      <c r="G85" s="144"/>
      <c r="H85" s="144"/>
      <c r="I85" s="144"/>
    </row>
    <row r="86" spans="2:9">
      <c r="B86" s="145" t="s">
        <v>415</v>
      </c>
      <c r="C86" s="144"/>
      <c r="D86" s="144"/>
      <c r="E86" s="144"/>
      <c r="F86" s="144"/>
      <c r="G86" s="144"/>
      <c r="H86" s="144"/>
      <c r="I86" s="144"/>
    </row>
    <row r="87" spans="2:9">
      <c r="B87" s="146" t="s">
        <v>416</v>
      </c>
      <c r="C87" s="144"/>
      <c r="D87" s="144"/>
      <c r="E87" s="144"/>
      <c r="F87" s="144"/>
      <c r="G87" s="144"/>
      <c r="H87" s="144"/>
      <c r="I87" s="144"/>
    </row>
    <row r="88" spans="2:9" ht="90">
      <c r="B88" s="145" t="s">
        <v>417</v>
      </c>
      <c r="C88" s="144"/>
      <c r="D88" s="144"/>
      <c r="E88" s="144"/>
      <c r="F88" s="144"/>
      <c r="G88" s="144"/>
      <c r="H88" s="144"/>
      <c r="I88" s="144"/>
    </row>
    <row r="89" spans="2:9">
      <c r="B89" s="146" t="s">
        <v>418</v>
      </c>
      <c r="C89" s="144"/>
      <c r="D89" s="144"/>
      <c r="E89" s="144"/>
      <c r="F89" s="144"/>
      <c r="G89" s="144"/>
      <c r="H89" s="144"/>
      <c r="I89" s="144"/>
    </row>
    <row r="90" spans="2:9" ht="45">
      <c r="B90" s="145" t="s">
        <v>419</v>
      </c>
      <c r="C90" s="144"/>
      <c r="D90" s="144"/>
      <c r="E90" s="144"/>
      <c r="F90" s="144"/>
      <c r="G90" s="144"/>
      <c r="H90" s="144"/>
      <c r="I90" s="144"/>
    </row>
    <row r="91" spans="2:9">
      <c r="B91" s="146" t="s">
        <v>420</v>
      </c>
      <c r="C91" s="144"/>
      <c r="D91" s="144"/>
      <c r="E91" s="144"/>
      <c r="F91" s="144"/>
      <c r="G91" s="144"/>
      <c r="H91" s="144"/>
      <c r="I91" s="144"/>
    </row>
    <row r="92" spans="2:9">
      <c r="B92" s="146" t="s">
        <v>421</v>
      </c>
      <c r="C92" s="144"/>
      <c r="D92" s="144"/>
      <c r="E92" s="144"/>
      <c r="F92" s="144"/>
      <c r="G92" s="144"/>
      <c r="H92" s="144"/>
      <c r="I92" s="144"/>
    </row>
    <row r="93" spans="2:9" ht="45">
      <c r="B93" s="146" t="s">
        <v>422</v>
      </c>
      <c r="C93" s="144"/>
      <c r="D93" s="144"/>
      <c r="E93" s="144"/>
      <c r="F93" s="144"/>
      <c r="G93" s="144"/>
      <c r="H93" s="144"/>
      <c r="I93" s="144"/>
    </row>
    <row r="94" spans="2:9">
      <c r="B94" s="146" t="s">
        <v>423</v>
      </c>
      <c r="C94" s="144"/>
      <c r="D94" s="144"/>
      <c r="E94" s="144"/>
      <c r="F94" s="144"/>
      <c r="G94" s="144"/>
      <c r="H94" s="144"/>
      <c r="I94" s="144"/>
    </row>
    <row r="95" spans="2:9" ht="45">
      <c r="B95" s="146" t="s">
        <v>424</v>
      </c>
      <c r="C95" s="144"/>
      <c r="D95" s="144"/>
      <c r="E95" s="144"/>
      <c r="F95" s="144"/>
      <c r="G95" s="144"/>
      <c r="H95" s="144"/>
      <c r="I95" s="144"/>
    </row>
    <row r="96" spans="2:9">
      <c r="B96" s="145" t="s">
        <v>425</v>
      </c>
    </row>
    <row r="97" spans="2:2" ht="30">
      <c r="B97" s="146" t="s">
        <v>426</v>
      </c>
    </row>
  </sheetData>
  <sheetProtection password="CA55" sheet="1" objects="1" scenarios="1" formatCells="0" formatColumns="0" formatRows="0"/>
  <phoneticPr fontId="0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7</vt:i4>
      </vt:variant>
    </vt:vector>
  </HeadingPairs>
  <TitlesOfParts>
    <vt:vector size="15" baseType="lpstr">
      <vt:lpstr>1_RZIS_kalkulacyjny</vt:lpstr>
      <vt:lpstr>2_uproszczony_rzis</vt:lpstr>
      <vt:lpstr>3_BILANS_pełny</vt:lpstr>
      <vt:lpstr>4_aktywa trwałe_prognoza</vt:lpstr>
      <vt:lpstr>5_uproszczony_bilans</vt:lpstr>
      <vt:lpstr>6_dane inne</vt:lpstr>
      <vt:lpstr>7_podsumowanie</vt:lpstr>
      <vt:lpstr>instrukcja</vt:lpstr>
      <vt:lpstr>'1_RZIS_kalkulacyjny'!Obszar_wydruku</vt:lpstr>
      <vt:lpstr>'2_uproszczony_rzis'!Obszar_wydruku</vt:lpstr>
      <vt:lpstr>'3_BILANS_pełny'!Obszar_wydruku</vt:lpstr>
      <vt:lpstr>'4_aktywa trwałe_prognoza'!Obszar_wydruku</vt:lpstr>
      <vt:lpstr>'5_uproszczony_bilans'!Obszar_wydruku</vt:lpstr>
      <vt:lpstr>'6_dane inne'!Obszar_wydruku</vt:lpstr>
      <vt:lpstr>'7_podsumowanie'!Obszar_wydruku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2025-05-23T10:19:18Z</dcterms:modified>
</cp:coreProperties>
</file>